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albert\Desktop\"/>
    </mc:Choice>
  </mc:AlternateContent>
  <bookViews>
    <workbookView xWindow="0" yWindow="0" windowWidth="28800" windowHeight="12435" activeTab="6"/>
  </bookViews>
  <sheets>
    <sheet name="Revision" sheetId="1" r:id="rId1"/>
    <sheet name="1.0" sheetId="2" r:id="rId2"/>
    <sheet name="2.1" sheetId="20" r:id="rId3"/>
    <sheet name="2.2" sheetId="21" r:id="rId4"/>
    <sheet name="2.3" sheetId="5" r:id="rId5"/>
    <sheet name="3.1 A &amp; B" sheetId="22" r:id="rId6"/>
    <sheet name="3.2 A &amp; B" sheetId="23" r:id="rId7"/>
    <sheet name="4.1A" sheetId="14" r:id="rId8"/>
    <sheet name="4.1B" sheetId="15" r:id="rId9"/>
    <sheet name="Table B" sheetId="17" r:id="rId10"/>
    <sheet name="C1" sheetId="19" r:id="rId11"/>
    <sheet name="C2" sheetId="18" r:id="rId12"/>
  </sheets>
  <definedNames>
    <definedName name="_Toc183007882" localSheetId="2">'2.1'!$A$2</definedName>
    <definedName name="_Toc184380839" localSheetId="1">'1.0'!$C$2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3" i="23" l="1"/>
  <c r="U13" i="23"/>
  <c r="V13" i="23"/>
  <c r="W13" i="23"/>
  <c r="X13" i="23"/>
  <c r="Y13" i="23"/>
  <c r="Z13" i="23"/>
  <c r="AA13" i="23"/>
  <c r="AB13" i="23"/>
  <c r="AC13" i="23"/>
  <c r="AD13" i="23"/>
  <c r="AE13" i="23"/>
  <c r="AF13" i="23"/>
  <c r="T14" i="23"/>
  <c r="U14" i="23"/>
  <c r="V14" i="23"/>
  <c r="W14" i="23"/>
  <c r="X14" i="23"/>
  <c r="Y14" i="23"/>
  <c r="Z14" i="23"/>
  <c r="AA14" i="23"/>
  <c r="AB14" i="23"/>
  <c r="AC14" i="23"/>
  <c r="AD14" i="23"/>
  <c r="AE14" i="23"/>
  <c r="AF14" i="23"/>
  <c r="T15" i="23"/>
  <c r="U15" i="23"/>
  <c r="V15" i="23"/>
  <c r="W15" i="23"/>
  <c r="X15" i="23"/>
  <c r="Y15" i="23"/>
  <c r="Z15" i="23"/>
  <c r="AA15" i="23"/>
  <c r="AB15" i="23"/>
  <c r="AC15" i="23"/>
  <c r="AD15" i="23"/>
  <c r="AE15" i="23"/>
  <c r="AF15" i="23"/>
  <c r="T16" i="23"/>
  <c r="U16" i="23"/>
  <c r="V16" i="23"/>
  <c r="W16" i="23"/>
  <c r="X16" i="23"/>
  <c r="Y16" i="23"/>
  <c r="Z16" i="23"/>
  <c r="AA16" i="23"/>
  <c r="AB16" i="23"/>
  <c r="AC16" i="23"/>
  <c r="AD16" i="23"/>
  <c r="AE16" i="23"/>
  <c r="AF16" i="23"/>
  <c r="T17" i="23"/>
  <c r="U17" i="23"/>
  <c r="V17" i="23"/>
  <c r="W17" i="23"/>
  <c r="X17" i="23"/>
  <c r="Y17" i="23"/>
  <c r="Z17" i="23"/>
  <c r="AA17" i="23"/>
  <c r="AB17" i="23"/>
  <c r="AC17" i="23"/>
  <c r="AD17" i="23"/>
  <c r="AE17" i="23"/>
  <c r="AF17" i="23"/>
  <c r="T18" i="23"/>
  <c r="U18" i="23"/>
  <c r="V18" i="23"/>
  <c r="W18" i="23"/>
  <c r="X18" i="23"/>
  <c r="Y18" i="23"/>
  <c r="Z18" i="23"/>
  <c r="AA18" i="23"/>
  <c r="AB18" i="23"/>
  <c r="AC18" i="23"/>
  <c r="AD18" i="23"/>
  <c r="AE18" i="23"/>
  <c r="AF18" i="23"/>
  <c r="T19" i="23"/>
  <c r="U19" i="23"/>
  <c r="V19" i="23"/>
  <c r="W19" i="23"/>
  <c r="X19" i="23"/>
  <c r="Y19" i="23"/>
  <c r="Z19" i="23"/>
  <c r="AA19" i="23"/>
  <c r="AB19" i="23"/>
  <c r="AC19" i="23"/>
  <c r="AD19" i="23"/>
  <c r="AE19" i="23"/>
  <c r="AF19" i="23"/>
  <c r="T20" i="23"/>
  <c r="U20" i="23"/>
  <c r="V20" i="23"/>
  <c r="W20" i="23"/>
  <c r="X20" i="23"/>
  <c r="Y20" i="23"/>
  <c r="Z20" i="23"/>
  <c r="AA20" i="23"/>
  <c r="AB20" i="23"/>
  <c r="AC20" i="23"/>
  <c r="AD20" i="23"/>
  <c r="AE20" i="23"/>
  <c r="AF20" i="23"/>
  <c r="T21" i="23"/>
  <c r="U21" i="23"/>
  <c r="V21" i="23"/>
  <c r="W21" i="23"/>
  <c r="X21" i="23"/>
  <c r="Y21" i="23"/>
  <c r="Z21" i="23"/>
  <c r="AA21" i="23"/>
  <c r="AB21" i="23"/>
  <c r="AC21" i="23"/>
  <c r="AD21" i="23"/>
  <c r="AE21" i="23"/>
  <c r="AF21" i="23"/>
  <c r="T22" i="23"/>
  <c r="U22" i="23"/>
  <c r="V22" i="23"/>
  <c r="W22" i="23"/>
  <c r="X22" i="23"/>
  <c r="Y22" i="23"/>
  <c r="Z22" i="23"/>
  <c r="AA22" i="23"/>
  <c r="AB22" i="23"/>
  <c r="AC22" i="23"/>
  <c r="AD22" i="23"/>
  <c r="AE22" i="23"/>
  <c r="AF22" i="23"/>
  <c r="T23" i="23"/>
  <c r="U23" i="23"/>
  <c r="V23" i="23"/>
  <c r="W23" i="23"/>
  <c r="X23" i="23"/>
  <c r="Y23" i="23"/>
  <c r="Z23" i="23"/>
  <c r="AA23" i="23"/>
  <c r="AB23" i="23"/>
  <c r="AC23" i="23"/>
  <c r="AD23" i="23"/>
  <c r="AE23" i="23"/>
  <c r="AF23" i="23"/>
  <c r="T24" i="23"/>
  <c r="U24" i="23"/>
  <c r="V24" i="23"/>
  <c r="W24" i="23"/>
  <c r="X24" i="23"/>
  <c r="Y24" i="23"/>
  <c r="Z24" i="23"/>
  <c r="AA24" i="23"/>
  <c r="AB24" i="23"/>
  <c r="AC24" i="23"/>
  <c r="AD24" i="23"/>
  <c r="AE24" i="23"/>
  <c r="AF24" i="23"/>
  <c r="T25" i="23"/>
  <c r="U25" i="23"/>
  <c r="V25" i="23"/>
  <c r="W25" i="23"/>
  <c r="X25" i="23"/>
  <c r="Y25" i="23"/>
  <c r="Z25" i="23"/>
  <c r="AA25" i="23"/>
  <c r="AB25" i="23"/>
  <c r="AC25" i="23"/>
  <c r="AD25" i="23"/>
  <c r="AE25" i="23"/>
  <c r="AF25" i="23"/>
  <c r="T26" i="23"/>
  <c r="U26" i="23"/>
  <c r="V26" i="23"/>
  <c r="W26" i="23"/>
  <c r="X26" i="23"/>
  <c r="Y26" i="23"/>
  <c r="Z26" i="23"/>
  <c r="AA26" i="23"/>
  <c r="AB26" i="23"/>
  <c r="AC26" i="23"/>
  <c r="AD26" i="23"/>
  <c r="AE26" i="23"/>
  <c r="AF26" i="23"/>
  <c r="T27" i="23"/>
  <c r="U27" i="23"/>
  <c r="V27" i="23"/>
  <c r="W27" i="23"/>
  <c r="X27" i="23"/>
  <c r="Y27" i="23"/>
  <c r="Z27" i="23"/>
  <c r="AA27" i="23"/>
  <c r="AB27" i="23"/>
  <c r="AC27" i="23"/>
  <c r="AD27" i="23"/>
  <c r="AE27" i="23"/>
  <c r="AF27" i="23"/>
  <c r="T28" i="23"/>
  <c r="U28" i="23"/>
  <c r="V28" i="23"/>
  <c r="W28" i="23"/>
  <c r="X28" i="23"/>
  <c r="Y28" i="23"/>
  <c r="Z28" i="23"/>
  <c r="AA28" i="23"/>
  <c r="AB28" i="23"/>
  <c r="AC28" i="23"/>
  <c r="AD28" i="23"/>
  <c r="AE28" i="23"/>
  <c r="AF28" i="23"/>
  <c r="T29" i="23"/>
  <c r="U29" i="23"/>
  <c r="V29" i="23"/>
  <c r="W29" i="23"/>
  <c r="X29" i="23"/>
  <c r="Y29" i="23"/>
  <c r="Z29" i="23"/>
  <c r="AA29" i="23"/>
  <c r="AB29" i="23"/>
  <c r="AC29" i="23"/>
  <c r="AD29" i="23"/>
  <c r="AE29" i="23"/>
  <c r="AF29" i="23"/>
  <c r="T30" i="23"/>
  <c r="U30" i="23"/>
  <c r="V30" i="23"/>
  <c r="W30" i="23"/>
  <c r="X30" i="23"/>
  <c r="Y30" i="23"/>
  <c r="Z30" i="23"/>
  <c r="AA30" i="23"/>
  <c r="AB30" i="23"/>
  <c r="AC30" i="23"/>
  <c r="AD30" i="23"/>
  <c r="AE30" i="23"/>
  <c r="AF30" i="23"/>
  <c r="T31" i="23"/>
  <c r="U31" i="23"/>
  <c r="V31" i="23"/>
  <c r="W31" i="23"/>
  <c r="X31" i="23"/>
  <c r="Y31" i="23"/>
  <c r="Z31" i="23"/>
  <c r="AA31" i="23"/>
  <c r="AB31" i="23"/>
  <c r="AC31" i="23"/>
  <c r="AD31" i="23"/>
  <c r="AE31" i="23"/>
  <c r="AF31" i="23"/>
  <c r="T32" i="23"/>
  <c r="U32" i="23"/>
  <c r="V32" i="23"/>
  <c r="W32" i="23"/>
  <c r="X32" i="23"/>
  <c r="Y32" i="23"/>
  <c r="Z32" i="23"/>
  <c r="AA32" i="23"/>
  <c r="AB32" i="23"/>
  <c r="AC32" i="23"/>
  <c r="AD32" i="23"/>
  <c r="AE32" i="23"/>
  <c r="AF32" i="23"/>
  <c r="T33" i="23"/>
  <c r="U33" i="23"/>
  <c r="V33" i="23"/>
  <c r="W33" i="23"/>
  <c r="X33" i="23"/>
  <c r="Y33" i="23"/>
  <c r="Z33" i="23"/>
  <c r="AA33" i="23"/>
  <c r="AB33" i="23"/>
  <c r="AC33" i="23"/>
  <c r="AD33" i="23"/>
  <c r="AE33" i="23"/>
  <c r="AF33" i="23"/>
  <c r="T34" i="23"/>
  <c r="U34" i="23"/>
  <c r="V34" i="23"/>
  <c r="W34" i="23"/>
  <c r="X34" i="23"/>
  <c r="Y34" i="23"/>
  <c r="Z34" i="23"/>
  <c r="AA34" i="23"/>
  <c r="AB34" i="23"/>
  <c r="AC34" i="23"/>
  <c r="AD34" i="23"/>
  <c r="AE34" i="23"/>
  <c r="AF34" i="23"/>
  <c r="T35" i="23"/>
  <c r="U35" i="23"/>
  <c r="V35" i="23"/>
  <c r="W35" i="23"/>
  <c r="X35" i="23"/>
  <c r="Y35" i="23"/>
  <c r="Z35" i="23"/>
  <c r="AA35" i="23"/>
  <c r="AB35" i="23"/>
  <c r="AC35" i="23"/>
  <c r="AD35" i="23"/>
  <c r="AE35" i="23"/>
  <c r="AF35" i="23"/>
  <c r="T36" i="23"/>
  <c r="U36" i="23"/>
  <c r="V36" i="23"/>
  <c r="W36" i="23"/>
  <c r="X36" i="23"/>
  <c r="Y36" i="23"/>
  <c r="Z36" i="23"/>
  <c r="AA36" i="23"/>
  <c r="AB36" i="23"/>
  <c r="AC36" i="23"/>
  <c r="AD36" i="23"/>
  <c r="AE36" i="23"/>
  <c r="AF36" i="23"/>
  <c r="R6" i="22"/>
  <c r="S6" i="22"/>
  <c r="T6" i="22"/>
  <c r="U6" i="22"/>
  <c r="V6" i="22"/>
  <c r="W6" i="22"/>
  <c r="X6" i="22"/>
  <c r="Y6" i="22"/>
  <c r="Z6" i="22"/>
  <c r="AA6" i="22"/>
  <c r="AB6" i="22"/>
  <c r="AC6" i="22"/>
  <c r="AD6" i="22"/>
  <c r="R7" i="22"/>
  <c r="S7" i="22"/>
  <c r="T7" i="22"/>
  <c r="U7" i="22"/>
  <c r="V7" i="22"/>
  <c r="W7" i="22"/>
  <c r="X7" i="22"/>
  <c r="Y7" i="22"/>
  <c r="Z7" i="22"/>
  <c r="AA7" i="22"/>
  <c r="AB7" i="22"/>
  <c r="AC7" i="22"/>
  <c r="AD7" i="22"/>
  <c r="R8" i="22"/>
  <c r="S8" i="22"/>
  <c r="T8" i="22"/>
  <c r="U8" i="22"/>
  <c r="V8" i="22"/>
  <c r="W8" i="22"/>
  <c r="X8" i="22"/>
  <c r="Y8" i="22"/>
  <c r="Z8" i="22"/>
  <c r="AA8" i="22"/>
  <c r="AB8" i="22"/>
  <c r="AC8" i="22"/>
  <c r="AD8" i="22"/>
  <c r="R9" i="22"/>
  <c r="S9" i="22"/>
  <c r="T9" i="22"/>
  <c r="U9" i="22"/>
  <c r="V9" i="22"/>
  <c r="W9" i="22"/>
  <c r="X9" i="22"/>
  <c r="Y9" i="22"/>
  <c r="Z9" i="22"/>
  <c r="AA9" i="22"/>
  <c r="AB9" i="22"/>
  <c r="AC9" i="22"/>
  <c r="AD9" i="22"/>
  <c r="R10" i="22"/>
  <c r="S10" i="22"/>
  <c r="T10" i="22"/>
  <c r="U10" i="22"/>
  <c r="V10" i="22"/>
  <c r="W10" i="22"/>
  <c r="X10" i="22"/>
  <c r="Y10" i="22"/>
  <c r="Z10" i="22"/>
  <c r="AA10" i="22"/>
  <c r="AB10" i="22"/>
  <c r="AC10" i="22"/>
  <c r="AD10" i="22"/>
  <c r="R11" i="22"/>
  <c r="S11" i="22"/>
  <c r="T11" i="22"/>
  <c r="U11" i="22"/>
  <c r="V11" i="22"/>
  <c r="W11" i="22"/>
  <c r="X11" i="22"/>
  <c r="Y11" i="22"/>
  <c r="Z11" i="22"/>
  <c r="AA11" i="22"/>
  <c r="AB11" i="22"/>
  <c r="AC11" i="22"/>
  <c r="AD11" i="22"/>
  <c r="R12" i="22"/>
  <c r="S12" i="22"/>
  <c r="T12" i="22"/>
  <c r="U12" i="22"/>
  <c r="V12" i="22"/>
  <c r="W12" i="22"/>
  <c r="X12" i="22"/>
  <c r="Y12" i="22"/>
  <c r="Z12" i="22"/>
  <c r="AA12" i="22"/>
  <c r="AB12" i="22"/>
  <c r="AC12" i="22"/>
  <c r="AD12" i="22"/>
  <c r="R13" i="22"/>
  <c r="S13" i="22"/>
  <c r="T13" i="22"/>
  <c r="U13" i="22"/>
  <c r="V13" i="22"/>
  <c r="W13" i="22"/>
  <c r="X13" i="22"/>
  <c r="Y13" i="22"/>
  <c r="Z13" i="22"/>
  <c r="AA13" i="22"/>
  <c r="AB13" i="22"/>
  <c r="AC13" i="22"/>
  <c r="AD13" i="22"/>
  <c r="R14" i="22"/>
  <c r="S14" i="22"/>
  <c r="T14" i="22"/>
  <c r="U14" i="22"/>
  <c r="V14" i="22"/>
  <c r="W14" i="22"/>
  <c r="X14" i="22"/>
  <c r="Y14" i="22"/>
  <c r="Z14" i="22"/>
  <c r="AA14" i="22"/>
  <c r="AB14" i="22"/>
  <c r="AC14" i="22"/>
  <c r="AD14" i="22"/>
  <c r="R15" i="22"/>
  <c r="S15" i="22"/>
  <c r="T15" i="22"/>
  <c r="U15" i="22"/>
  <c r="V15" i="22"/>
  <c r="W15" i="22"/>
  <c r="X15" i="22"/>
  <c r="Y15" i="22"/>
  <c r="Z15" i="22"/>
  <c r="AA15" i="22"/>
  <c r="AB15" i="22"/>
  <c r="AC15" i="22"/>
  <c r="AD15" i="22"/>
  <c r="R16" i="22"/>
  <c r="S16" i="22"/>
  <c r="T16" i="22"/>
  <c r="U16" i="22"/>
  <c r="V16" i="22"/>
  <c r="W16" i="22"/>
  <c r="X16" i="22"/>
  <c r="Y16" i="22"/>
  <c r="Z16" i="22"/>
  <c r="AA16" i="22"/>
  <c r="AB16" i="22"/>
  <c r="AC16" i="22"/>
  <c r="AD16" i="22"/>
  <c r="R17" i="22"/>
  <c r="S17" i="22"/>
  <c r="T17" i="22"/>
  <c r="U17" i="22"/>
  <c r="V17" i="22"/>
  <c r="W17" i="22"/>
  <c r="X17" i="22"/>
  <c r="Y17" i="22"/>
  <c r="Z17" i="22"/>
  <c r="AA17" i="22"/>
  <c r="AB17" i="22"/>
  <c r="AC17" i="22"/>
  <c r="AD17" i="22"/>
  <c r="R18" i="22"/>
  <c r="S18" i="22"/>
  <c r="T18" i="22"/>
  <c r="U18" i="22"/>
  <c r="V18" i="22"/>
  <c r="W18" i="22"/>
  <c r="X18" i="22"/>
  <c r="Y18" i="22"/>
  <c r="Z18" i="22"/>
  <c r="AA18" i="22"/>
  <c r="AB18" i="22"/>
  <c r="AC18" i="22"/>
  <c r="AD18" i="22"/>
  <c r="R19" i="22"/>
  <c r="S19" i="22"/>
  <c r="T19" i="22"/>
  <c r="U19" i="22"/>
  <c r="V19" i="22"/>
  <c r="W19" i="22"/>
  <c r="X19" i="22"/>
  <c r="Y19" i="22"/>
  <c r="Z19" i="22"/>
  <c r="AA19" i="22"/>
  <c r="AB19" i="22"/>
  <c r="AC19" i="22"/>
  <c r="AD19" i="22"/>
  <c r="R20" i="22"/>
  <c r="S20" i="22"/>
  <c r="T20" i="22"/>
  <c r="U20" i="22"/>
  <c r="V20" i="22"/>
  <c r="W20" i="22"/>
  <c r="X20" i="22"/>
  <c r="Y20" i="22"/>
  <c r="Z20" i="22"/>
  <c r="AA20" i="22"/>
  <c r="AB20" i="22"/>
  <c r="AC20" i="22"/>
  <c r="AD20" i="22"/>
  <c r="R21" i="22"/>
  <c r="S21" i="22"/>
  <c r="T21" i="22"/>
  <c r="U21" i="22"/>
  <c r="V21" i="22"/>
  <c r="W21" i="22"/>
  <c r="X21" i="22"/>
  <c r="Y21" i="22"/>
  <c r="Z21" i="22"/>
  <c r="AA21" i="22"/>
  <c r="AB21" i="22"/>
  <c r="AC21" i="22"/>
  <c r="AD21" i="22"/>
  <c r="R22" i="22"/>
  <c r="S22" i="22"/>
  <c r="T22" i="22"/>
  <c r="U22" i="22"/>
  <c r="V22" i="22"/>
  <c r="W22" i="22"/>
  <c r="X22" i="22"/>
  <c r="Y22" i="22"/>
  <c r="Z22" i="22"/>
  <c r="AA22" i="22"/>
  <c r="AB22" i="22"/>
  <c r="AC22" i="22"/>
  <c r="AD22" i="22"/>
  <c r="R23" i="22"/>
  <c r="S23" i="22"/>
  <c r="T23" i="22"/>
  <c r="U23" i="22"/>
  <c r="V23" i="22"/>
  <c r="W23" i="22"/>
  <c r="X23" i="22"/>
  <c r="Y23" i="22"/>
  <c r="Z23" i="22"/>
  <c r="AA23" i="22"/>
  <c r="AB23" i="22"/>
  <c r="AC23" i="22"/>
  <c r="AD23" i="22"/>
  <c r="R24" i="22"/>
  <c r="S24" i="22"/>
  <c r="T24" i="22"/>
  <c r="U24" i="22"/>
  <c r="V24" i="22"/>
  <c r="W24" i="22"/>
  <c r="X24" i="22"/>
  <c r="Y24" i="22"/>
  <c r="Z24" i="22"/>
  <c r="AA24" i="22"/>
  <c r="AB24" i="22"/>
  <c r="AC24" i="22"/>
  <c r="AD24" i="22"/>
  <c r="R25" i="22"/>
  <c r="S25" i="22"/>
  <c r="T25" i="22"/>
  <c r="U25" i="22"/>
  <c r="V25" i="22"/>
  <c r="W25" i="22"/>
  <c r="X25" i="22"/>
  <c r="Y25" i="22"/>
  <c r="Z25" i="22"/>
  <c r="AA25" i="22"/>
  <c r="AB25" i="22"/>
  <c r="AC25" i="22"/>
  <c r="AD25" i="22"/>
  <c r="R26" i="22"/>
  <c r="S26" i="22"/>
  <c r="T26" i="22"/>
  <c r="U26" i="22"/>
  <c r="V26" i="22"/>
  <c r="W26" i="22"/>
  <c r="X26" i="22"/>
  <c r="Y26" i="22"/>
  <c r="Z26" i="22"/>
  <c r="AA26" i="22"/>
  <c r="AB26" i="22"/>
  <c r="AC26" i="22"/>
  <c r="AD26" i="22"/>
  <c r="R27" i="22"/>
  <c r="S27" i="22"/>
  <c r="T27" i="22"/>
  <c r="U27" i="22"/>
  <c r="V27" i="22"/>
  <c r="W27" i="22"/>
  <c r="X27" i="22"/>
  <c r="Y27" i="22"/>
  <c r="Z27" i="22"/>
  <c r="AA27" i="22"/>
  <c r="AB27" i="22"/>
  <c r="AC27" i="22"/>
  <c r="AD27" i="22"/>
  <c r="R28" i="22"/>
  <c r="S28" i="22"/>
  <c r="T28" i="22"/>
  <c r="U28" i="22"/>
  <c r="V28" i="22"/>
  <c r="W28" i="22"/>
  <c r="X28" i="22"/>
  <c r="Y28" i="22"/>
  <c r="Z28" i="22"/>
  <c r="AA28" i="22"/>
  <c r="AB28" i="22"/>
  <c r="AC28" i="22"/>
  <c r="AD28" i="22"/>
  <c r="R29" i="22"/>
  <c r="S29" i="22"/>
  <c r="T29" i="22"/>
  <c r="U29" i="22"/>
  <c r="V29" i="22"/>
  <c r="W29" i="22"/>
  <c r="X29" i="22"/>
  <c r="Y29" i="22"/>
  <c r="Z29" i="22"/>
  <c r="AA29" i="22"/>
  <c r="AB29" i="22"/>
  <c r="AC29" i="22"/>
  <c r="AD29" i="22"/>
  <c r="R30" i="22"/>
  <c r="S30" i="22"/>
  <c r="T30" i="22"/>
  <c r="U30" i="22"/>
  <c r="V30" i="22"/>
  <c r="W30" i="22"/>
  <c r="X30" i="22"/>
  <c r="Y30" i="22"/>
  <c r="Z30" i="22"/>
  <c r="AA30" i="22"/>
  <c r="AB30" i="22"/>
  <c r="AC30" i="22"/>
  <c r="AD30" i="22"/>
  <c r="R31" i="22"/>
  <c r="S31" i="22"/>
  <c r="T31" i="22"/>
  <c r="U31" i="22"/>
  <c r="V31" i="22"/>
  <c r="W31" i="22"/>
  <c r="X31" i="22"/>
  <c r="Y31" i="22"/>
  <c r="Z31" i="22"/>
  <c r="AA31" i="22"/>
  <c r="AB31" i="22"/>
  <c r="AC31" i="22"/>
  <c r="AD31" i="22"/>
  <c r="R32" i="22"/>
  <c r="S32" i="22"/>
  <c r="T32" i="22"/>
  <c r="U32" i="22"/>
  <c r="V32" i="22"/>
  <c r="W32" i="22"/>
  <c r="X32" i="22"/>
  <c r="Y32" i="22"/>
  <c r="Z32" i="22"/>
  <c r="AA32" i="22"/>
  <c r="AB32" i="22"/>
  <c r="AC32" i="22"/>
  <c r="AD32" i="22"/>
  <c r="D7" i="21"/>
  <c r="E7" i="21"/>
  <c r="F7" i="21"/>
  <c r="G7" i="21"/>
  <c r="G20" i="21" s="1"/>
  <c r="H7" i="21"/>
  <c r="I7" i="21"/>
  <c r="D11" i="21"/>
  <c r="E11" i="21"/>
  <c r="F11" i="21"/>
  <c r="G11" i="21"/>
  <c r="H11" i="21"/>
  <c r="I11" i="21"/>
  <c r="D15" i="21"/>
  <c r="E15" i="21"/>
  <c r="F15" i="21"/>
  <c r="G15" i="21"/>
  <c r="H15" i="21"/>
  <c r="I15" i="21"/>
  <c r="D19" i="21"/>
  <c r="E19" i="21"/>
  <c r="E20" i="21" s="1"/>
  <c r="F19" i="21"/>
  <c r="F20" i="21" s="1"/>
  <c r="G19" i="21"/>
  <c r="H19" i="21"/>
  <c r="H20" i="21" s="1"/>
  <c r="I19" i="21"/>
  <c r="I20" i="21" s="1"/>
  <c r="D20" i="21"/>
  <c r="D24" i="21"/>
  <c r="E24" i="21"/>
  <c r="F24" i="21"/>
  <c r="G24" i="21"/>
  <c r="H24" i="21"/>
  <c r="I24" i="21"/>
  <c r="D28" i="21"/>
  <c r="E28" i="21"/>
  <c r="F28" i="21"/>
  <c r="G28" i="21"/>
  <c r="H28" i="21"/>
  <c r="I28" i="21"/>
  <c r="D32" i="21"/>
  <c r="E32" i="21"/>
  <c r="E37" i="21" s="1"/>
  <c r="F32" i="21"/>
  <c r="F37" i="21" s="1"/>
  <c r="G32" i="21"/>
  <c r="H32" i="21"/>
  <c r="I32" i="21"/>
  <c r="D36" i="21"/>
  <c r="D37" i="21" s="1"/>
  <c r="E36" i="21"/>
  <c r="F36" i="21"/>
  <c r="G36" i="21"/>
  <c r="G37" i="21" s="1"/>
  <c r="H36" i="21"/>
  <c r="H37" i="21" s="1"/>
  <c r="I36" i="21"/>
  <c r="I37" i="21"/>
  <c r="D41" i="21"/>
  <c r="E41" i="21"/>
  <c r="F41" i="21"/>
  <c r="G41" i="21"/>
  <c r="H41" i="21"/>
  <c r="I41" i="21"/>
  <c r="D45" i="21"/>
  <c r="E45" i="21"/>
  <c r="F45" i="21"/>
  <c r="G45" i="21"/>
  <c r="H45" i="21"/>
  <c r="I45" i="21"/>
  <c r="D49" i="21"/>
  <c r="E49" i="21"/>
  <c r="F49" i="21"/>
  <c r="G49" i="21"/>
  <c r="H49" i="21"/>
  <c r="I49" i="21"/>
  <c r="F19" i="17" l="1"/>
  <c r="F16" i="17"/>
  <c r="D16" i="17"/>
  <c r="D17" i="17"/>
  <c r="D19" i="17"/>
  <c r="D18" i="17"/>
  <c r="M5" i="1"/>
  <c r="L5" i="1"/>
  <c r="K6" i="1"/>
  <c r="K5" i="1"/>
  <c r="J5" i="1"/>
  <c r="I6" i="1"/>
  <c r="I5" i="1"/>
  <c r="H6" i="1"/>
  <c r="H5" i="1"/>
  <c r="G6" i="1"/>
  <c r="G5" i="1"/>
  <c r="D6" i="1"/>
  <c r="D5" i="1"/>
  <c r="E71" i="15" l="1"/>
  <c r="G70" i="15" s="1"/>
  <c r="H71" i="14"/>
  <c r="F15" i="15"/>
  <c r="F16" i="15"/>
  <c r="F17" i="15"/>
  <c r="F18" i="15"/>
  <c r="F19" i="15"/>
  <c r="F20" i="15"/>
  <c r="F21" i="15"/>
  <c r="F22" i="15"/>
  <c r="F23" i="15"/>
  <c r="F24" i="15"/>
  <c r="F25" i="15"/>
  <c r="F26" i="15"/>
  <c r="F27" i="15"/>
  <c r="F28" i="15"/>
  <c r="F29" i="15"/>
  <c r="F30" i="15"/>
  <c r="F31" i="15"/>
  <c r="F32" i="15"/>
  <c r="F33" i="15"/>
  <c r="F34" i="15"/>
  <c r="F35" i="15"/>
  <c r="F36" i="15"/>
  <c r="F37" i="15"/>
  <c r="F38"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14" i="15"/>
  <c r="G47" i="15" l="1"/>
  <c r="G56" i="15"/>
  <c r="G37" i="15"/>
  <c r="G21" i="15"/>
  <c r="G55" i="15"/>
  <c r="G36" i="15"/>
  <c r="G20" i="15"/>
  <c r="G63" i="15"/>
  <c r="G28" i="15"/>
  <c r="G64" i="15"/>
  <c r="G48" i="15"/>
  <c r="G29" i="15"/>
  <c r="G69" i="15"/>
  <c r="F67" i="15"/>
  <c r="G60" i="15"/>
  <c r="G52" i="15"/>
  <c r="G44" i="15"/>
  <c r="G33" i="15"/>
  <c r="G25" i="15"/>
  <c r="G17" i="15"/>
  <c r="G14" i="15"/>
  <c r="G59" i="15"/>
  <c r="G51" i="15"/>
  <c r="G43" i="15"/>
  <c r="G32" i="15"/>
  <c r="G24" i="15"/>
  <c r="G16" i="15"/>
  <c r="G66" i="15"/>
  <c r="G62" i="15"/>
  <c r="G58" i="15"/>
  <c r="G54" i="15"/>
  <c r="G50" i="15"/>
  <c r="G46" i="15"/>
  <c r="G42" i="15"/>
  <c r="G35" i="15"/>
  <c r="G31" i="15"/>
  <c r="G27" i="15"/>
  <c r="G23" i="15"/>
  <c r="G19" i="15"/>
  <c r="G15" i="15"/>
  <c r="G65" i="15"/>
  <c r="G61" i="15"/>
  <c r="G57" i="15"/>
  <c r="G53" i="15"/>
  <c r="G49" i="15"/>
  <c r="G45" i="15"/>
  <c r="G38" i="15"/>
  <c r="G34" i="15"/>
  <c r="G30" i="15"/>
  <c r="G26" i="15"/>
  <c r="G22" i="15"/>
  <c r="G18" i="15"/>
  <c r="E67" i="15"/>
  <c r="E68" i="15" s="1"/>
  <c r="H70" i="14"/>
  <c r="H15" i="14"/>
  <c r="H16" i="14"/>
  <c r="H17" i="14"/>
  <c r="H18" i="14"/>
  <c r="H19" i="14"/>
  <c r="H20" i="14"/>
  <c r="H21" i="14"/>
  <c r="H22" i="14"/>
  <c r="H23" i="14"/>
  <c r="H24" i="14"/>
  <c r="H25" i="14"/>
  <c r="H26" i="14"/>
  <c r="H27" i="14"/>
  <c r="H28" i="14"/>
  <c r="H29" i="14"/>
  <c r="H30" i="14"/>
  <c r="H31" i="14"/>
  <c r="H32" i="14"/>
  <c r="H33" i="14"/>
  <c r="H34" i="14"/>
  <c r="H35" i="14"/>
  <c r="H36" i="14"/>
  <c r="H37" i="14"/>
  <c r="H38"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72" i="14"/>
  <c r="H14" i="14"/>
  <c r="G15" i="14"/>
  <c r="G16" i="14"/>
  <c r="G17" i="14"/>
  <c r="G18" i="14"/>
  <c r="G19" i="14"/>
  <c r="G20" i="14"/>
  <c r="G21" i="14"/>
  <c r="G22" i="14"/>
  <c r="G23" i="14"/>
  <c r="G24" i="14"/>
  <c r="G25" i="14"/>
  <c r="G26" i="14"/>
  <c r="G27" i="14"/>
  <c r="G28" i="14"/>
  <c r="G29" i="14"/>
  <c r="G30" i="14"/>
  <c r="G31" i="14"/>
  <c r="G32" i="14"/>
  <c r="G33" i="14"/>
  <c r="G34" i="14"/>
  <c r="G35" i="14"/>
  <c r="G36" i="14"/>
  <c r="G37" i="14"/>
  <c r="G38"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70" i="14"/>
  <c r="G14" i="14"/>
  <c r="F68" i="14"/>
  <c r="F69" i="14" s="1"/>
  <c r="G67" i="15" l="1"/>
  <c r="G68" i="15"/>
  <c r="G71" i="15" s="1"/>
  <c r="F68" i="15"/>
  <c r="F69" i="15" s="1"/>
  <c r="H69" i="14"/>
  <c r="G69" i="14"/>
  <c r="G68" i="14"/>
  <c r="H68" i="14"/>
  <c r="L6" i="1"/>
  <c r="J6" i="1"/>
  <c r="M6" i="1" s="1"/>
  <c r="F19" i="18" l="1"/>
  <c r="G8" i="18"/>
  <c r="G9" i="18"/>
  <c r="G10" i="18"/>
  <c r="G11" i="18"/>
  <c r="G12" i="18"/>
  <c r="G13" i="18"/>
  <c r="G14" i="18"/>
  <c r="G15" i="18"/>
  <c r="G16" i="18"/>
  <c r="G17" i="18"/>
  <c r="G18" i="18"/>
  <c r="G7" i="18"/>
  <c r="D12" i="19"/>
  <c r="C12" i="19"/>
  <c r="G19" i="18" l="1"/>
</calcChain>
</file>

<file path=xl/sharedStrings.xml><?xml version="1.0" encoding="utf-8"?>
<sst xmlns="http://schemas.openxmlformats.org/spreadsheetml/2006/main" count="914" uniqueCount="414">
  <si>
    <t>Period</t>
  </si>
  <si>
    <t>As at September 2024 Digest (P Million)</t>
  </si>
  <si>
    <t>Difference (P million)</t>
  </si>
  <si>
    <t>Difference as %</t>
  </si>
  <si>
    <t>Indicators</t>
  </si>
  <si>
    <t>Imports (CIF)</t>
  </si>
  <si>
    <t>Total Exports</t>
  </si>
  <si>
    <t>Trade Balance</t>
  </si>
  <si>
    <t>August</t>
  </si>
  <si>
    <t>Period \ Indicators</t>
  </si>
  <si>
    <t>May</t>
  </si>
  <si>
    <t>September</t>
  </si>
  <si>
    <t>2023</t>
  </si>
  <si>
    <t>Period \ HS</t>
  </si>
  <si>
    <t>Chemicals &amp; Rubber Products</t>
  </si>
  <si>
    <t>Diamonds</t>
  </si>
  <si>
    <t>Food Beverages &amp; Tobacco</t>
  </si>
  <si>
    <t>Fuel</t>
  </si>
  <si>
    <t>Furniture</t>
  </si>
  <si>
    <t>Machinery &amp; Electrical Equipment</t>
  </si>
  <si>
    <t>Metals &amp; Metal Products</t>
  </si>
  <si>
    <t>Salt Ores &amp; Related Products</t>
  </si>
  <si>
    <t>Vehicle &amp; Transport Equipment</t>
  </si>
  <si>
    <t>Wood &amp; Paper Products</t>
  </si>
  <si>
    <t>Chapters</t>
  </si>
  <si>
    <t>Partner \ HS</t>
  </si>
  <si>
    <t>SACU</t>
  </si>
  <si>
    <t>Namibia</t>
  </si>
  <si>
    <t>Lesotho</t>
  </si>
  <si>
    <t>South Africa</t>
  </si>
  <si>
    <t>SADC</t>
  </si>
  <si>
    <t>Mozambique</t>
  </si>
  <si>
    <t>Zambia</t>
  </si>
  <si>
    <t>Zimbabwe</t>
  </si>
  <si>
    <t>China</t>
  </si>
  <si>
    <t>Israel</t>
  </si>
  <si>
    <t>India</t>
  </si>
  <si>
    <t>Japan</t>
  </si>
  <si>
    <t>Belgium</t>
  </si>
  <si>
    <t>Germany</t>
  </si>
  <si>
    <t>France</t>
  </si>
  <si>
    <t>Sweden</t>
  </si>
  <si>
    <t>Anguilla</t>
  </si>
  <si>
    <t>Australia</t>
  </si>
  <si>
    <t>Canada</t>
  </si>
  <si>
    <t>Coal</t>
  </si>
  <si>
    <t>Iron &amp; Steel Products</t>
  </si>
  <si>
    <t>Live Cattle</t>
  </si>
  <si>
    <t>Meat &amp; Meat Products</t>
  </si>
  <si>
    <t>Plastic &amp; Plastic Products</t>
  </si>
  <si>
    <t>Tlokweng Gate</t>
  </si>
  <si>
    <t>Martins Drift</t>
  </si>
  <si>
    <t>Kazungula Bridge</t>
  </si>
  <si>
    <t>Ramatlabama Borderpost</t>
  </si>
  <si>
    <t>Pioneer Gate</t>
  </si>
  <si>
    <t>Table B: Trade by Mode of Transport – October 2024 (Million Pula)</t>
  </si>
  <si>
    <t>Total</t>
  </si>
  <si>
    <t>Other</t>
  </si>
  <si>
    <t>Border Post</t>
  </si>
  <si>
    <t>BW Pula (Million)</t>
  </si>
  <si>
    <t>% Contribution</t>
  </si>
  <si>
    <t>Table C1: Transit Trade by Border Post – October 2024 (Million Pula)</t>
  </si>
  <si>
    <t>74</t>
  </si>
  <si>
    <t>Copper and articles thereof</t>
  </si>
  <si>
    <t>99</t>
  </si>
  <si>
    <t>Commodities not specified according to kind</t>
  </si>
  <si>
    <t>28</t>
  </si>
  <si>
    <t>Inorganic chemicals; organic and inorganic compounds of precious metals; of rare earth metals, of radio-active elements and of isotopes</t>
  </si>
  <si>
    <t>26</t>
  </si>
  <si>
    <t>Ores, slag and ash</t>
  </si>
  <si>
    <t>84</t>
  </si>
  <si>
    <t>Nuclear reactors, boilers, machinery and mechanical appliances; parts thereof</t>
  </si>
  <si>
    <t>87</t>
  </si>
  <si>
    <t>Vehicles; other than railway or tramway rolling stock, and parts and accessories thereof</t>
  </si>
  <si>
    <t>10</t>
  </si>
  <si>
    <t>Cereals</t>
  </si>
  <si>
    <t>31</t>
  </si>
  <si>
    <t>Fertilizers</t>
  </si>
  <si>
    <t>73</t>
  </si>
  <si>
    <t>Iron or steel articles</t>
  </si>
  <si>
    <t>27</t>
  </si>
  <si>
    <t>Mineral fuels, mineral oils and products of their distillation; bituminous substances; mineral waxes</t>
  </si>
  <si>
    <t>22</t>
  </si>
  <si>
    <t>Beverages, spirits and vinegar</t>
  </si>
  <si>
    <t>39</t>
  </si>
  <si>
    <t>Plastics and articles thereof</t>
  </si>
  <si>
    <t>Rank</t>
  </si>
  <si>
    <t>Description</t>
  </si>
  <si>
    <t>Table C2: Transit Trade by Chapter – October 2024 (Million Pula)</t>
  </si>
  <si>
    <t>1</t>
  </si>
  <si>
    <t>5</t>
  </si>
  <si>
    <t>2</t>
  </si>
  <si>
    <t>6</t>
  </si>
  <si>
    <t>8</t>
  </si>
  <si>
    <t>9</t>
  </si>
  <si>
    <t>3</t>
  </si>
  <si>
    <t>4</t>
  </si>
  <si>
    <t>7</t>
  </si>
  <si>
    <t>11</t>
  </si>
  <si>
    <t>12</t>
  </si>
  <si>
    <t>Mode of Transport</t>
  </si>
  <si>
    <t>Imports</t>
  </si>
  <si>
    <t>Flow Type</t>
  </si>
  <si>
    <t xml:space="preserve">Rail </t>
  </si>
  <si>
    <t>Road</t>
  </si>
  <si>
    <t xml:space="preserve">Air </t>
  </si>
  <si>
    <t>Other Goods</t>
  </si>
  <si>
    <t>Other SADC</t>
  </si>
  <si>
    <t>Africa</t>
  </si>
  <si>
    <t xml:space="preserve">Copper </t>
  </si>
  <si>
    <t>Gold</t>
  </si>
  <si>
    <t>Salt &amp; Soda Ash</t>
  </si>
  <si>
    <t>Textiles</t>
  </si>
  <si>
    <t>Asia</t>
  </si>
  <si>
    <t>Other Asia</t>
  </si>
  <si>
    <t>UAE</t>
  </si>
  <si>
    <t>Rest of the World</t>
  </si>
  <si>
    <t>Other EU</t>
  </si>
  <si>
    <t xml:space="preserve"> EU</t>
  </si>
  <si>
    <t>Table 3.2A: Total Exports by Country, Region and Principal Export Commodity Groups – October 2024 (Million Pula)</t>
  </si>
  <si>
    <t>Table 3.2B: Principal Export Commodity Groups as a Percentage of Total Exports at Country and Regional Level – October 2024</t>
  </si>
  <si>
    <t>Eswatini</t>
  </si>
  <si>
    <t>Other Africa</t>
  </si>
  <si>
    <t>EU</t>
  </si>
  <si>
    <t>Jan_2022</t>
  </si>
  <si>
    <t>Feb</t>
  </si>
  <si>
    <t>Mar</t>
  </si>
  <si>
    <t>Q1</t>
  </si>
  <si>
    <t>Apr</t>
  </si>
  <si>
    <t>Jun</t>
  </si>
  <si>
    <t>Q2</t>
  </si>
  <si>
    <t>Jul</t>
  </si>
  <si>
    <t>Aug</t>
  </si>
  <si>
    <t>Sep</t>
  </si>
  <si>
    <t>Q3</t>
  </si>
  <si>
    <t>Oct</t>
  </si>
  <si>
    <t>Nov</t>
  </si>
  <si>
    <t>Dec</t>
  </si>
  <si>
    <t>Q4</t>
  </si>
  <si>
    <t>Total_2022</t>
  </si>
  <si>
    <t>Jan_2023</t>
  </si>
  <si>
    <t>Total_2023</t>
  </si>
  <si>
    <t>Jan_2024</t>
  </si>
  <si>
    <t>71021000</t>
  </si>
  <si>
    <t>71022100</t>
  </si>
  <si>
    <t>71022900</t>
  </si>
  <si>
    <t>71023100</t>
  </si>
  <si>
    <t>71023900</t>
  </si>
  <si>
    <t>Table 2.3: Diamonds Trade – January 2022 to October 2024 (Million Pula)</t>
  </si>
  <si>
    <t xml:space="preserve">Salt &amp; Soda Ash </t>
  </si>
  <si>
    <t>Table 2.2 Principal Export Commodity Groups – January 2022 to  October 2024 (Million Pula)</t>
  </si>
  <si>
    <t>Change</t>
  </si>
  <si>
    <t>% Change</t>
  </si>
  <si>
    <t>Food, Beverages &amp; Tobacco</t>
  </si>
  <si>
    <t>Imports CIF</t>
  </si>
  <si>
    <t>Imports FOB</t>
  </si>
  <si>
    <t>Domestic Exports</t>
  </si>
  <si>
    <t>Re-Exports</t>
  </si>
  <si>
    <t>Freight</t>
  </si>
  <si>
    <t>Insurance</t>
  </si>
  <si>
    <t>As at October 2024 Digest (P Million)</t>
  </si>
  <si>
    <t>Table A: Data Revision: August and September  2024 (Million Pula)</t>
  </si>
  <si>
    <t xml:space="preserve">Textiles &amp; Footwear </t>
  </si>
  <si>
    <t xml:space="preserve">Table 3.1A: Total Imports by Country, Region and Principal Import Commodity Groups - October 2024 (Million Pula) </t>
  </si>
  <si>
    <t>Table 3.1B: Principal Import Commodity Groups as a Percentage of Total Imports at Country and Regional Level – October 2024</t>
  </si>
  <si>
    <t>Table 2.1: Principal Import Commodity Groups – January 2022 to October 2024 (Million Pula)</t>
  </si>
  <si>
    <t>HS Code</t>
  </si>
  <si>
    <t>Contribution (%) Against Total Non-Diamond Imports</t>
  </si>
  <si>
    <t>Contribution (%) Against Total Imports</t>
  </si>
  <si>
    <t>27101230</t>
  </si>
  <si>
    <t>Distillate fuel, as defined in Additional Note 1(g)</t>
  </si>
  <si>
    <t>27101202</t>
  </si>
  <si>
    <t>Petrol, as defined in Additional Note 1(b)</t>
  </si>
  <si>
    <t>87032390</t>
  </si>
  <si>
    <t>30049099</t>
  </si>
  <si>
    <t>Other medicaments consisting of mixed or unmixed products for therapeutic or prophylactic uses</t>
  </si>
  <si>
    <t>87042181</t>
  </si>
  <si>
    <t>Other, double-cab, of a vehicle mass not exceeding 2 000 kg or a G.V.M. not exceeding 3 500 kg, or of a mass not exceeding 1 600 kg or a G.V.M. not exceeding 3 500 kg per chassis fitted with a cab</t>
  </si>
  <si>
    <t>27160000</t>
  </si>
  <si>
    <t>25232900</t>
  </si>
  <si>
    <t>Other Portland cement</t>
  </si>
  <si>
    <t>73089099</t>
  </si>
  <si>
    <t>Other Structures and parts of structures</t>
  </si>
  <si>
    <t>85444990</t>
  </si>
  <si>
    <t>17011300</t>
  </si>
  <si>
    <t>84314990</t>
  </si>
  <si>
    <t>68129100</t>
  </si>
  <si>
    <t>Clothing, clothing accessories, footwear and headgear</t>
  </si>
  <si>
    <t>13</t>
  </si>
  <si>
    <t>85414300</t>
  </si>
  <si>
    <t>Photovoltaic cells assembled in modules or made up into panels</t>
  </si>
  <si>
    <t>14</t>
  </si>
  <si>
    <t>10059010</t>
  </si>
  <si>
    <t>Dried Maize (Corn) kernels or grains fit for human consumption, not further prepared or processed and not packaged as seeds (excluding pop corn (ZEA MAYS EVERTA))</t>
  </si>
  <si>
    <t>15</t>
  </si>
  <si>
    <t>10063000</t>
  </si>
  <si>
    <t>Semi-milled or wholly milled rice, whether or not polished or glazed</t>
  </si>
  <si>
    <t>16</t>
  </si>
  <si>
    <t>87089990</t>
  </si>
  <si>
    <t>17</t>
  </si>
  <si>
    <t>85176290</t>
  </si>
  <si>
    <t>18</t>
  </si>
  <si>
    <t>15121910</t>
  </si>
  <si>
    <t>Sunflower-seed or safflower oil and fractions thereof,  Marketed and supplied for use in the process of cooking food</t>
  </si>
  <si>
    <t>19</t>
  </si>
  <si>
    <t>90229000</t>
  </si>
  <si>
    <t>Other, including parts and accessories</t>
  </si>
  <si>
    <t>20</t>
  </si>
  <si>
    <t>84749000</t>
  </si>
  <si>
    <t>Parts</t>
  </si>
  <si>
    <t>21</t>
  </si>
  <si>
    <t>87019300</t>
  </si>
  <si>
    <t>Exceeding 37 kW but not exceeding 75 kW</t>
  </si>
  <si>
    <t>94069090</t>
  </si>
  <si>
    <t>Other Prefabricated buildings</t>
  </si>
  <si>
    <t>23</t>
  </si>
  <si>
    <t>10059090</t>
  </si>
  <si>
    <t>Other (Maize (Corn))</t>
  </si>
  <si>
    <t>24</t>
  </si>
  <si>
    <t>74081100</t>
  </si>
  <si>
    <t>Of which the maximum cross-sectional dimension exceeds 6 mm</t>
  </si>
  <si>
    <t>25</t>
  </si>
  <si>
    <t>33049990</t>
  </si>
  <si>
    <t>Other Beauty or make-up preparations and preparations for the care of the skin (other than medicaments), including sunscreen or sun tan preparations</t>
  </si>
  <si>
    <t>85171310</t>
  </si>
  <si>
    <t>Designed for use when carried in the hand or on the person</t>
  </si>
  <si>
    <t>87043181</t>
  </si>
  <si>
    <t>Other, double-cab, of a vehicle mass not exceeding 2 000 kg or a G.V.M. not exceeding 3 500 kg,  or of a mass not exceeding 1 600 kg or a G.V.M. not exceeding 3 500 kg per chasis fitted with a cab</t>
  </si>
  <si>
    <t>87033390</t>
  </si>
  <si>
    <t>29</t>
  </si>
  <si>
    <t>22030090</t>
  </si>
  <si>
    <t>Other Beer made from malt, With an alcohol content of 5 per cent or less</t>
  </si>
  <si>
    <t>30</t>
  </si>
  <si>
    <t>38249999</t>
  </si>
  <si>
    <t>Other mixtures</t>
  </si>
  <si>
    <t>87032490</t>
  </si>
  <si>
    <t>32</t>
  </si>
  <si>
    <t>44071100</t>
  </si>
  <si>
    <t>Coniferous Wood sawn or chipped lengthwise,  sliced or peeled, whether or not planed, sanded or finger-jointed,  of a thickness exceeding 6 mm, Of pine (Pinus spp.)</t>
  </si>
  <si>
    <t>33</t>
  </si>
  <si>
    <t>84713090</t>
  </si>
  <si>
    <t>Other portable automatic data processing machines, of a mass not exceeding 10 kg, consisting of at least a central processing unit, a keyboard and a display</t>
  </si>
  <si>
    <t>34</t>
  </si>
  <si>
    <t>23040000</t>
  </si>
  <si>
    <t>Oil-cake and other solid residues, whether or not ground or in the form of pellets, resulting from the extraction of soya-bean oil</t>
  </si>
  <si>
    <t>35</t>
  </si>
  <si>
    <t>22060081</t>
  </si>
  <si>
    <t>Other fermented apple or pear beverages, unfortified, with an alcoholic strength of at least 2.5 per cent by volume but not exceeding 15 per cent by volume, With an alcohol content of 5 per cent or less</t>
  </si>
  <si>
    <t>36</t>
  </si>
  <si>
    <t>30039090</t>
  </si>
  <si>
    <t>Other - Medicaments (excluding goods of heading 30.02, 30.05 or 30.06) consisting of two or more constituents which have been mixed together for therapeutic or prophylactic
uses, not put up in measured doses or in forms or packings for retail</t>
  </si>
  <si>
    <t>37</t>
  </si>
  <si>
    <t>22029990</t>
  </si>
  <si>
    <t>Other  non-alcoholic beverages, not including fruit or vegetable juices of heading  20.09)</t>
  </si>
  <si>
    <t>38</t>
  </si>
  <si>
    <t>10079000</t>
  </si>
  <si>
    <t>Other (Grain Sorghum )</t>
  </si>
  <si>
    <t>Other Beer made from malt, With an alcohol content exceeding 5 per cent</t>
  </si>
  <si>
    <t>40</t>
  </si>
  <si>
    <t>63059090</t>
  </si>
  <si>
    <t>Other Sacks and bags, of a kind used for  the packing of goods, Of other textile materials</t>
  </si>
  <si>
    <t>41</t>
  </si>
  <si>
    <t>62171090</t>
  </si>
  <si>
    <t>Other clothing accessories</t>
  </si>
  <si>
    <t>42</t>
  </si>
  <si>
    <t>20099010</t>
  </si>
  <si>
    <t>Mixtures of  Fruit juices</t>
  </si>
  <si>
    <t>43</t>
  </si>
  <si>
    <t>27101252</t>
  </si>
  <si>
    <t>44</t>
  </si>
  <si>
    <t>85371090</t>
  </si>
  <si>
    <t>45</t>
  </si>
  <si>
    <t>33021000</t>
  </si>
  <si>
    <t>Of a kind used in the food or drink industries</t>
  </si>
  <si>
    <t>46</t>
  </si>
  <si>
    <t>19023000</t>
  </si>
  <si>
    <t>Other pasta</t>
  </si>
  <si>
    <t>47</t>
  </si>
  <si>
    <t>84292000</t>
  </si>
  <si>
    <t>48</t>
  </si>
  <si>
    <t>27111390</t>
  </si>
  <si>
    <t>Other Butanes, Liquefied</t>
  </si>
  <si>
    <t>49</t>
  </si>
  <si>
    <t>76129040</t>
  </si>
  <si>
    <t>50</t>
  </si>
  <si>
    <t>Top 50 Non-Diamond Imports</t>
  </si>
  <si>
    <t>Other Non-DiamondImports</t>
  </si>
  <si>
    <t>Total Non-Diamond Imports</t>
  </si>
  <si>
    <t>Diamond Imports</t>
  </si>
  <si>
    <t>Total Imports</t>
  </si>
  <si>
    <t>BW Pula</t>
  </si>
  <si>
    <t>Other footwear</t>
  </si>
  <si>
    <t>Vaccines for veterinary medicine</t>
  </si>
  <si>
    <t>Self-propelled</t>
  </si>
  <si>
    <t>Ignition wiring sets and other wiring sets of a kind used in vehicles, aircraft or ships</t>
  </si>
  <si>
    <t>Other Cigarettes containing tobacco</t>
  </si>
  <si>
    <t>Fittings</t>
  </si>
  <si>
    <t>Containing indentations, ribs, grooves or other deformations produced during the rolling process or twisted after rolling</t>
  </si>
  <si>
    <t>Tubes, pipes and hoses, rigid, Of polymers of vinyl chloride</t>
  </si>
  <si>
    <t>Other angles, shapes and sections, not further worked than hot-rolled, hot-drawn or extruded</t>
  </si>
  <si>
    <t>Other (cattle)</t>
  </si>
  <si>
    <t>Other lead-acid, of a kind used for starting piston engines</t>
  </si>
  <si>
    <t>Other Toilet linen and kitchen linen, of terry towelling or similar terry fabrics, of cotton</t>
  </si>
  <si>
    <t>Other metal furniture</t>
  </si>
  <si>
    <t>Other (Groats and meal of maize (corn))</t>
  </si>
  <si>
    <t>Other Salt, pure sodium chloride or sea water</t>
  </si>
  <si>
    <t>Reservoirs, tanks, vats and similar containers, of a capacity exceeding 300 li</t>
  </si>
  <si>
    <t>Other blankets and travelling rugs</t>
  </si>
  <si>
    <t>Pure-bred breeding animals (cattle)</t>
  </si>
  <si>
    <t>Other coal</t>
  </si>
  <si>
    <t>Other articles of plastics and articles of other materials of headings .39.01 to 39.14</t>
  </si>
  <si>
    <t>Building blocks and bricks</t>
  </si>
  <si>
    <t>Other Static converters</t>
  </si>
  <si>
    <t>Graders and levellers</t>
  </si>
  <si>
    <t xml:space="preserve">Table 4.1 A: Top Exported Goods (Excluding Diamonds) – October  2024 (Million Pula) </t>
  </si>
  <si>
    <t>85044090</t>
  </si>
  <si>
    <t>Electrical energy</t>
  </si>
  <si>
    <t>Cane sugar specified in Subheading Note 2 to this Chapter</t>
  </si>
  <si>
    <t>Other prepared lubricating oils</t>
  </si>
  <si>
    <t>Cans of a capacity not exceeding 500 ml</t>
  </si>
  <si>
    <t>26030000</t>
  </si>
  <si>
    <t>85443000</t>
  </si>
  <si>
    <t>28362000</t>
  </si>
  <si>
    <t>85444290</t>
  </si>
  <si>
    <t>02023090</t>
  </si>
  <si>
    <t>Other (boneless meat of bovine animals, frozen)</t>
  </si>
  <si>
    <t>25010090</t>
  </si>
  <si>
    <t>27011200</t>
  </si>
  <si>
    <t>Bituminous coal</t>
  </si>
  <si>
    <t>63026090</t>
  </si>
  <si>
    <t>39172300</t>
  </si>
  <si>
    <t>01022100</t>
  </si>
  <si>
    <t>64059090</t>
  </si>
  <si>
    <t>27011900</t>
  </si>
  <si>
    <t>30024200</t>
  </si>
  <si>
    <t>01022900</t>
  </si>
  <si>
    <t>87041090</t>
  </si>
  <si>
    <t>73079990</t>
  </si>
  <si>
    <t>72142000</t>
  </si>
  <si>
    <t>84091000</t>
  </si>
  <si>
    <t>Parts suitable for use solely or principally with the engines of heading 84.07 or 84.08: For aircraft engines</t>
  </si>
  <si>
    <t>68101100</t>
  </si>
  <si>
    <t>85071099</t>
  </si>
  <si>
    <t>84304100</t>
  </si>
  <si>
    <t>24022090</t>
  </si>
  <si>
    <t>85446090</t>
  </si>
  <si>
    <t>74040010</t>
  </si>
  <si>
    <t>Of refined copper</t>
  </si>
  <si>
    <t>39269099</t>
  </si>
  <si>
    <t>72043000</t>
  </si>
  <si>
    <t>41039090</t>
  </si>
  <si>
    <t>Other raw hides and skins</t>
  </si>
  <si>
    <t>84082000</t>
  </si>
  <si>
    <t>84818041</t>
  </si>
  <si>
    <t>39251000</t>
  </si>
  <si>
    <t>63019000</t>
  </si>
  <si>
    <t>72165000</t>
  </si>
  <si>
    <t>76020090</t>
  </si>
  <si>
    <t>Other aluminium waste and scrap</t>
  </si>
  <si>
    <t>87044310</t>
  </si>
  <si>
    <t>Shuttle cars for use in underground mines; low construction flame- proof vehicles, equipped with control mechanisms both in the front and at the rear, for use in underground mines</t>
  </si>
  <si>
    <t>39174000</t>
  </si>
  <si>
    <t>87051000</t>
  </si>
  <si>
    <t>74040090</t>
  </si>
  <si>
    <t>87042290</t>
  </si>
  <si>
    <t>87042110</t>
  </si>
  <si>
    <t>Shuttle cars for use in underground mines; low construction flame-proof vehicles, equipped with control mechanisms both in the front and at the rear, for use in underground mines</t>
  </si>
  <si>
    <t>94032000</t>
  </si>
  <si>
    <t>84306900</t>
  </si>
  <si>
    <t>87032190</t>
  </si>
  <si>
    <t>11031390</t>
  </si>
  <si>
    <t>22042141</t>
  </si>
  <si>
    <t xml:space="preserve">Table 4.1 B: Top Exported Goods (Excluding Diamonds) – October  2024 (Million Pula) </t>
  </si>
  <si>
    <t>Unfortified wine: With an alcoholic strength of at least 4.5 per cent by volume but not exceeding 16.5 per cent by vol.</t>
  </si>
  <si>
    <t>Top 50 Non-Diamond Exports</t>
  </si>
  <si>
    <t>Total Non-Diamond Exports</t>
  </si>
  <si>
    <t>Other Non-Diamond Exports</t>
  </si>
  <si>
    <t>Diamond Exports</t>
  </si>
  <si>
    <t>Gate valves</t>
  </si>
  <si>
    <t>Engines of a kind used for the propulsion of vehicles of Chapter 87</t>
  </si>
  <si>
    <t xml:space="preserve">   Other motor cars and other motor vehicles principally designed for the transport of persons</t>
  </si>
  <si>
    <t>Crane lorries</t>
  </si>
  <si>
    <t>Other  motor cars and other motor vehicles principally designed for the transport of persons</t>
  </si>
  <si>
    <t>Other Insulated (including enameled or anodised) wire, cable (including co-axial cable</t>
  </si>
  <si>
    <t xml:space="preserve"> Other parts suitable for use solely or principally with the machinery of headings 84.25 to
84.30:</t>
  </si>
  <si>
    <t xml:space="preserve"> Other Parts and accessories of the motor vehicles of headings 87.01 to 87.05</t>
  </si>
  <si>
    <t xml:space="preserve"> Machines for the reception, conversion and transmission or regeneration of voice, images or other data, including switching and routing apparatus</t>
  </si>
  <si>
    <t>Other, used vehicles of cylinder capacity exceeding 2500 cm</t>
  </si>
  <si>
    <t>Other of a cylinder capacity exceeding 3 000 cc</t>
  </si>
  <si>
    <t>Other for a voltage not exceeding 1 000 V</t>
  </si>
  <si>
    <t>Copper ores and concentrates</t>
  </si>
  <si>
    <t>Disodium carbonate</t>
  </si>
  <si>
    <t>Other - Ignition wiring sets and other wiring sets of a kind used in vehicles, aircraft
or ships for a voltage exceeding 80 V but not exceeding 240 V</t>
  </si>
  <si>
    <t>Other Used Motor vehicles for the transport of goods</t>
  </si>
  <si>
    <t>Other tube or pipe fittings (for example, couplings, elbows, sleeves), of iron or steel:</t>
  </si>
  <si>
    <t>Other parts suitable for use solely or principally with the machinery of headings 84.25 to
84.30:</t>
  </si>
  <si>
    <t xml:space="preserve">Other electric conductors ,for a voltage exceeding 100V </t>
  </si>
  <si>
    <t>Waste and scrap of tinned iron or steel</t>
  </si>
  <si>
    <t xml:space="preserve">Other copper waste and scrap </t>
  </si>
  <si>
    <t>Other vehicles other than railway or tramway rolling-stock, and their parts and accessories</t>
  </si>
  <si>
    <t>Other parts and accessories</t>
  </si>
  <si>
    <t>Other machinery, not self- propelled other than tamping or compacting machinery</t>
  </si>
  <si>
    <t>Other motor cars and other motor vehicles principally designed for the transport of persons (other than those of heading 87.02) including station wagons and racing cars of a cylinder capacity not exceeding 1 000 cc</t>
  </si>
  <si>
    <t>Contribution (%) Against Total Non-Diamond Exports</t>
  </si>
  <si>
    <t>Contribution (%) Against Total Exports</t>
  </si>
  <si>
    <t>Table 4.1 A: Top Exported Goods (Excluding Diamonds) – October  2024 (Million Pula) Continued</t>
  </si>
  <si>
    <t>Table 4.1 B: Top Exported Goods (Excluding Diamonds) – October  2024 (Million Pula) Continued</t>
  </si>
  <si>
    <t xml:space="preserve"> Table 1.0: Total Merchandise Trade – January 2022 to October 2024 (Million Pula)</t>
  </si>
  <si>
    <t>Textiles &amp; Footwear</t>
  </si>
  <si>
    <t>2024</t>
  </si>
  <si>
    <t>2022</t>
  </si>
  <si>
    <t>Year</t>
  </si>
  <si>
    <t>==========</t>
  </si>
  <si>
    <t>BWPula:Botswana Pula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</si>
</sst>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_);_(* \(#,##0.0\);_(* &quot;-&quot;??_);_(@_)"/>
    <numFmt numFmtId="165" formatCode="0.0_);\(0.0\)"/>
    <numFmt numFmtId="166" formatCode="#,##0.0_);\(#,##0.0\)"/>
    <numFmt numFmtId="167" formatCode="#,##0.0;[Red]#,##0.0"/>
    <numFmt numFmtId="168" formatCode="#,##0.0_);[Red]\(#,##0.0\)"/>
    <numFmt numFmtId="169" formatCode="_(* #,##0.0_);_(* \(#,##0.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entury Gothic"/>
      <family val="2"/>
    </font>
    <font>
      <sz val="8"/>
      <color theme="1"/>
      <name val="Century Gothic"/>
      <family val="2"/>
    </font>
    <font>
      <b/>
      <sz val="8"/>
      <color theme="1"/>
      <name val="Century Gothic"/>
      <family val="2"/>
    </font>
    <font>
      <sz val="11"/>
      <color theme="1"/>
      <name val="Century Gothic"/>
      <family val="2"/>
    </font>
    <font>
      <b/>
      <sz val="11"/>
      <color theme="1"/>
      <name val="Century Gothic"/>
      <family val="2"/>
    </font>
    <font>
      <b/>
      <sz val="11"/>
      <color rgb="FF000000"/>
      <name val="Century Gothic"/>
      <family val="2"/>
    </font>
    <font>
      <b/>
      <sz val="6"/>
      <color theme="1"/>
      <name val="Century Gothic"/>
      <family val="2"/>
    </font>
    <font>
      <sz val="6"/>
      <color theme="1"/>
      <name val="Century Gothic"/>
      <family val="2"/>
    </font>
    <font>
      <b/>
      <sz val="10"/>
      <name val="Century Gothic"/>
      <family val="2"/>
    </font>
    <font>
      <b/>
      <sz val="8"/>
      <name val="Century Gothic"/>
      <family val="2"/>
    </font>
    <font>
      <b/>
      <sz val="10"/>
      <color theme="1"/>
      <name val="Century Gothic"/>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64"/>
      </top>
      <bottom style="thin">
        <color auto="1"/>
      </bottom>
      <diagonal/>
    </border>
    <border>
      <left/>
      <right/>
      <top style="thin">
        <color indexed="64"/>
      </top>
      <bottom/>
      <diagonal/>
    </border>
    <border>
      <left/>
      <right style="thin">
        <color indexed="64"/>
      </right>
      <top style="thin">
        <color indexed="64"/>
      </top>
      <bottom style="thin">
        <color auto="1"/>
      </bottom>
      <diagonal/>
    </border>
    <border>
      <left/>
      <right style="thin">
        <color indexed="64"/>
      </right>
      <top/>
      <bottom/>
      <diagonal/>
    </border>
    <border>
      <left/>
      <right style="thin">
        <color indexed="64"/>
      </right>
      <top/>
      <bottom style="thin">
        <color auto="1"/>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4" applyNumberFormat="0" applyFill="0" applyAlignment="0" applyProtection="0"/>
    <xf numFmtId="0" fontId="4" fillId="0" borderId="5" applyNumberFormat="0" applyFill="0" applyAlignment="0" applyProtection="0"/>
    <xf numFmtId="0" fontId="5" fillId="0" borderId="6"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7" applyNumberFormat="0" applyAlignment="0" applyProtection="0"/>
    <xf numFmtId="0" fontId="10" fillId="6" borderId="8" applyNumberFormat="0" applyAlignment="0" applyProtection="0"/>
    <xf numFmtId="0" fontId="11" fillId="6" borderId="7" applyNumberFormat="0" applyAlignment="0" applyProtection="0"/>
    <xf numFmtId="0" fontId="12" fillId="0" borderId="9" applyNumberFormat="0" applyFill="0" applyAlignment="0" applyProtection="0"/>
    <xf numFmtId="0" fontId="13" fillId="7" borderId="10" applyNumberFormat="0" applyAlignment="0" applyProtection="0"/>
    <xf numFmtId="0" fontId="14" fillId="0" borderId="0" applyNumberFormat="0" applyFill="0" applyBorder="0" applyAlignment="0" applyProtection="0"/>
    <xf numFmtId="0" fontId="1" fillId="8" borderId="11" applyNumberFormat="0" applyFont="0" applyAlignment="0" applyProtection="0"/>
    <xf numFmtId="0" fontId="15" fillId="0" borderId="0" applyNumberFormat="0" applyFill="0" applyBorder="0" applyAlignment="0" applyProtection="0"/>
    <xf numFmtId="0" fontId="16" fillId="0" borderId="12"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0" fillId="0" borderId="0" xfId="0"/>
    <xf numFmtId="43" fontId="0" fillId="0" borderId="0" xfId="1" applyFont="1"/>
    <xf numFmtId="164" fontId="0" fillId="0" borderId="0" xfId="1" applyNumberFormat="1" applyFont="1"/>
    <xf numFmtId="0" fontId="19" fillId="0" borderId="2" xfId="0" applyFont="1" applyBorder="1"/>
    <xf numFmtId="164" fontId="19" fillId="0" borderId="2" xfId="1" applyNumberFormat="1" applyFont="1" applyBorder="1"/>
    <xf numFmtId="164" fontId="20" fillId="0" borderId="13" xfId="1" applyNumberFormat="1" applyFont="1" applyBorder="1"/>
    <xf numFmtId="164" fontId="19" fillId="0" borderId="0" xfId="1" applyNumberFormat="1" applyFont="1"/>
    <xf numFmtId="164" fontId="19" fillId="0" borderId="2" xfId="1" quotePrefix="1" applyNumberFormat="1" applyFont="1" applyBorder="1"/>
    <xf numFmtId="0" fontId="20" fillId="0" borderId="1" xfId="0" applyFont="1" applyBorder="1"/>
    <xf numFmtId="0" fontId="20" fillId="0" borderId="13" xfId="0" applyFont="1" applyBorder="1"/>
    <xf numFmtId="0" fontId="20" fillId="0" borderId="0" xfId="0" applyFont="1"/>
    <xf numFmtId="43" fontId="19" fillId="0" borderId="0" xfId="0" applyNumberFormat="1" applyFont="1"/>
    <xf numFmtId="0" fontId="19" fillId="0" borderId="0" xfId="0" applyFont="1"/>
    <xf numFmtId="0" fontId="19" fillId="0" borderId="3" xfId="0" applyFont="1" applyBorder="1"/>
    <xf numFmtId="164" fontId="19" fillId="0" borderId="3" xfId="1" applyNumberFormat="1" applyFont="1" applyBorder="1" applyAlignment="1">
      <alignment horizontal="right"/>
    </xf>
    <xf numFmtId="164" fontId="19" fillId="33" borderId="13" xfId="1" applyNumberFormat="1" applyFont="1" applyFill="1" applyBorder="1" applyAlignment="1">
      <alignment horizontal="right"/>
    </xf>
    <xf numFmtId="0" fontId="19" fillId="0" borderId="0" xfId="0" applyFont="1" applyFill="1"/>
    <xf numFmtId="164" fontId="19" fillId="0" borderId="3" xfId="1" applyNumberFormat="1" applyFont="1" applyFill="1" applyBorder="1" applyAlignment="1">
      <alignment horizontal="right"/>
    </xf>
    <xf numFmtId="164" fontId="20" fillId="0" borderId="13" xfId="1" applyNumberFormat="1" applyFont="1" applyBorder="1"/>
    <xf numFmtId="0" fontId="21" fillId="0" borderId="0" xfId="0" applyFont="1"/>
    <xf numFmtId="0" fontId="22" fillId="0" borderId="15" xfId="0" applyFont="1" applyBorder="1" applyAlignment="1">
      <alignment wrapText="1"/>
    </xf>
    <xf numFmtId="168" fontId="21" fillId="0" borderId="0" xfId="1" applyNumberFormat="1" applyFont="1"/>
    <xf numFmtId="0" fontId="22" fillId="0" borderId="15" xfId="0" applyFont="1" applyBorder="1"/>
    <xf numFmtId="168" fontId="22" fillId="0" borderId="15" xfId="1" applyNumberFormat="1" applyFont="1" applyBorder="1"/>
    <xf numFmtId="43" fontId="21" fillId="0" borderId="0" xfId="1" applyFont="1"/>
    <xf numFmtId="168" fontId="21" fillId="0" borderId="0" xfId="1" applyNumberFormat="1" applyFont="1" applyFill="1"/>
    <xf numFmtId="168" fontId="22" fillId="0" borderId="15" xfId="1" applyNumberFormat="1" applyFont="1" applyFill="1" applyBorder="1"/>
    <xf numFmtId="0" fontId="21" fillId="0" borderId="15" xfId="0" applyFont="1" applyBorder="1"/>
    <xf numFmtId="168" fontId="21" fillId="0" borderId="15" xfId="1" applyNumberFormat="1" applyFont="1" applyFill="1" applyBorder="1"/>
    <xf numFmtId="0" fontId="22" fillId="0" borderId="16" xfId="0" applyFont="1" applyBorder="1"/>
    <xf numFmtId="168" fontId="21" fillId="0" borderId="0" xfId="0" applyNumberFormat="1" applyFont="1" applyFill="1"/>
    <xf numFmtId="164" fontId="21" fillId="0" borderId="15" xfId="1" applyNumberFormat="1" applyFont="1" applyFill="1" applyBorder="1" applyAlignment="1">
      <alignment horizontal="right"/>
    </xf>
    <xf numFmtId="164" fontId="21" fillId="0" borderId="18" xfId="1" applyNumberFormat="1" applyFont="1" applyBorder="1"/>
    <xf numFmtId="164" fontId="22" fillId="0" borderId="17" xfId="1" applyNumberFormat="1" applyFont="1" applyBorder="1"/>
    <xf numFmtId="164" fontId="21" fillId="0" borderId="17" xfId="1" applyNumberFormat="1" applyFont="1" applyBorder="1"/>
    <xf numFmtId="164" fontId="21" fillId="0" borderId="0" xfId="1" applyNumberFormat="1" applyFont="1"/>
    <xf numFmtId="166" fontId="21" fillId="0" borderId="0" xfId="1" applyNumberFormat="1" applyFont="1" applyAlignment="1">
      <alignment horizontal="right"/>
    </xf>
    <xf numFmtId="166" fontId="22" fillId="0" borderId="15" xfId="1" applyNumberFormat="1" applyFont="1" applyBorder="1" applyAlignment="1">
      <alignment horizontal="right"/>
    </xf>
    <xf numFmtId="164" fontId="22" fillId="0" borderId="15" xfId="1" applyNumberFormat="1" applyFont="1" applyBorder="1"/>
    <xf numFmtId="164" fontId="21" fillId="0" borderId="0" xfId="1" applyNumberFormat="1" applyFont="1" applyBorder="1"/>
    <xf numFmtId="43" fontId="0" fillId="0" borderId="0" xfId="0" applyNumberFormat="1"/>
    <xf numFmtId="0" fontId="22" fillId="0" borderId="0" xfId="0" applyFont="1"/>
    <xf numFmtId="0" fontId="18" fillId="0" borderId="0" xfId="0" applyFont="1" applyAlignment="1">
      <alignment vertical="center"/>
    </xf>
    <xf numFmtId="166" fontId="21" fillId="0" borderId="0" xfId="1" applyNumberFormat="1" applyFont="1" applyBorder="1" applyAlignment="1">
      <alignment horizontal="right"/>
    </xf>
    <xf numFmtId="166" fontId="21" fillId="0" borderId="18" xfId="1" applyNumberFormat="1" applyFont="1" applyBorder="1" applyAlignment="1">
      <alignment horizontal="right"/>
    </xf>
    <xf numFmtId="166" fontId="22" fillId="0" borderId="17" xfId="1" applyNumberFormat="1" applyFont="1" applyBorder="1" applyAlignment="1">
      <alignment horizontal="right"/>
    </xf>
    <xf numFmtId="166" fontId="21" fillId="0" borderId="15" xfId="1" applyNumberFormat="1" applyFont="1" applyBorder="1" applyAlignment="1">
      <alignment horizontal="right"/>
    </xf>
    <xf numFmtId="166" fontId="21" fillId="0" borderId="17" xfId="1" applyNumberFormat="1" applyFont="1" applyBorder="1" applyAlignment="1">
      <alignment horizontal="right"/>
    </xf>
    <xf numFmtId="164" fontId="22" fillId="0" borderId="13" xfId="1" applyNumberFormat="1" applyFont="1" applyBorder="1"/>
    <xf numFmtId="164" fontId="22" fillId="0" borderId="13" xfId="1" applyNumberFormat="1" applyFont="1" applyBorder="1" applyAlignment="1">
      <alignment wrapText="1"/>
    </xf>
    <xf numFmtId="0" fontId="22" fillId="0" borderId="13" xfId="0" applyFont="1" applyBorder="1"/>
    <xf numFmtId="164" fontId="23" fillId="0" borderId="13" xfId="1" applyNumberFormat="1" applyFont="1" applyBorder="1" applyAlignment="1">
      <alignment wrapText="1"/>
    </xf>
    <xf numFmtId="164" fontId="21" fillId="0" borderId="2" xfId="1" quotePrefix="1" applyNumberFormat="1" applyFont="1" applyBorder="1"/>
    <xf numFmtId="164" fontId="21" fillId="0" borderId="2" xfId="1" applyNumberFormat="1" applyFont="1" applyBorder="1"/>
    <xf numFmtId="164" fontId="21" fillId="0" borderId="2" xfId="1" applyNumberFormat="1" applyFont="1" applyFill="1" applyBorder="1"/>
    <xf numFmtId="164" fontId="21" fillId="0" borderId="2" xfId="1" applyNumberFormat="1" applyFont="1" applyFill="1" applyBorder="1" applyAlignment="1"/>
    <xf numFmtId="164" fontId="21" fillId="0" borderId="3" xfId="1" quotePrefix="1" applyNumberFormat="1" applyFont="1" applyBorder="1"/>
    <xf numFmtId="164" fontId="21" fillId="0" borderId="3" xfId="1" applyNumberFormat="1" applyFont="1" applyBorder="1"/>
    <xf numFmtId="164" fontId="21" fillId="0" borderId="0" xfId="1" quotePrefix="1" applyNumberFormat="1" applyFont="1" applyBorder="1"/>
    <xf numFmtId="164" fontId="21" fillId="0" borderId="2" xfId="1" applyNumberFormat="1" applyFont="1" applyBorder="1" applyAlignment="1">
      <alignment horizontal="right"/>
    </xf>
    <xf numFmtId="0" fontId="21" fillId="0" borderId="0" xfId="0" applyFont="1" applyAlignment="1"/>
    <xf numFmtId="164" fontId="21" fillId="0" borderId="2" xfId="1" quotePrefix="1" applyNumberFormat="1" applyFont="1" applyBorder="1" applyAlignment="1"/>
    <xf numFmtId="164" fontId="21" fillId="0" borderId="2" xfId="1" applyNumberFormat="1" applyFont="1" applyBorder="1" applyAlignment="1"/>
    <xf numFmtId="164" fontId="21" fillId="0" borderId="2" xfId="0" applyNumberFormat="1" applyFont="1" applyBorder="1" applyAlignment="1">
      <alignment horizontal="right"/>
    </xf>
    <xf numFmtId="0" fontId="21" fillId="0" borderId="2" xfId="0" quotePrefix="1" applyFont="1" applyBorder="1"/>
    <xf numFmtId="164" fontId="22" fillId="0" borderId="13" xfId="1" applyNumberFormat="1" applyFont="1" applyBorder="1" applyAlignment="1">
      <alignment horizontal="right"/>
    </xf>
    <xf numFmtId="164" fontId="22" fillId="0" borderId="13" xfId="1" applyNumberFormat="1" applyFont="1" applyFill="1" applyBorder="1" applyAlignment="1">
      <alignment horizontal="right"/>
    </xf>
    <xf numFmtId="0" fontId="22" fillId="0" borderId="13" xfId="0" applyFont="1" applyBorder="1" applyAlignment="1">
      <alignment horizontal="right"/>
    </xf>
    <xf numFmtId="43" fontId="21" fillId="0" borderId="1" xfId="1" quotePrefix="1" applyFont="1" applyBorder="1"/>
    <xf numFmtId="49" fontId="21" fillId="0" borderId="1" xfId="1" applyNumberFormat="1" applyFont="1" applyBorder="1"/>
    <xf numFmtId="43" fontId="21" fillId="0" borderId="1" xfId="1" applyFont="1" applyBorder="1"/>
    <xf numFmtId="164" fontId="21" fillId="0" borderId="1" xfId="1" applyNumberFormat="1" applyFont="1" applyBorder="1"/>
    <xf numFmtId="43" fontId="21" fillId="0" borderId="2" xfId="1" quotePrefix="1" applyFont="1" applyBorder="1"/>
    <xf numFmtId="49" fontId="21" fillId="0" borderId="2" xfId="1" applyNumberFormat="1" applyFont="1" applyBorder="1"/>
    <xf numFmtId="43" fontId="21" fillId="0" borderId="2" xfId="1" applyFont="1" applyBorder="1"/>
    <xf numFmtId="43" fontId="21" fillId="0" borderId="2" xfId="1" applyFont="1" applyBorder="1" applyAlignment="1"/>
    <xf numFmtId="43" fontId="21" fillId="0" borderId="2" xfId="1" applyFont="1" applyFill="1" applyBorder="1"/>
    <xf numFmtId="43" fontId="21" fillId="0" borderId="2" xfId="1" applyFont="1" applyFill="1" applyBorder="1" applyAlignment="1"/>
    <xf numFmtId="43" fontId="21" fillId="0" borderId="0" xfId="1" applyFont="1" applyBorder="1"/>
    <xf numFmtId="43" fontId="21" fillId="0" borderId="3" xfId="1" quotePrefix="1" applyFont="1" applyBorder="1"/>
    <xf numFmtId="49" fontId="21" fillId="0" borderId="3" xfId="1" applyNumberFormat="1" applyFont="1" applyBorder="1"/>
    <xf numFmtId="43" fontId="21" fillId="0" borderId="3" xfId="1" applyFont="1" applyBorder="1"/>
    <xf numFmtId="43" fontId="21" fillId="0" borderId="0" xfId="1" quotePrefix="1" applyFont="1" applyBorder="1"/>
    <xf numFmtId="49" fontId="21" fillId="0" borderId="0" xfId="1" applyNumberFormat="1" applyFont="1" applyBorder="1"/>
    <xf numFmtId="0" fontId="21" fillId="0" borderId="2" xfId="0" applyFont="1" applyFill="1" applyBorder="1" applyAlignment="1">
      <alignment horizontal="left"/>
    </xf>
    <xf numFmtId="164" fontId="22" fillId="0" borderId="13" xfId="1" applyNumberFormat="1" applyFont="1" applyFill="1" applyBorder="1"/>
    <xf numFmtId="164" fontId="22" fillId="0" borderId="13" xfId="0" applyNumberFormat="1" applyFont="1" applyBorder="1"/>
    <xf numFmtId="43" fontId="0" fillId="0" borderId="0" xfId="1" applyNumberFormat="1" applyFont="1"/>
    <xf numFmtId="0" fontId="20" fillId="0" borderId="0" xfId="0" applyFont="1"/>
    <xf numFmtId="0" fontId="20" fillId="0" borderId="0" xfId="0" applyFont="1"/>
    <xf numFmtId="0" fontId="20" fillId="0" borderId="13" xfId="0" applyFont="1" applyBorder="1"/>
    <xf numFmtId="164" fontId="22" fillId="0" borderId="15" xfId="1" applyNumberFormat="1" applyFont="1" applyBorder="1" applyAlignment="1">
      <alignment horizontal="center"/>
    </xf>
    <xf numFmtId="164" fontId="22" fillId="0" borderId="17" xfId="1" applyNumberFormat="1" applyFont="1" applyBorder="1" applyAlignment="1">
      <alignment horizontal="center"/>
    </xf>
    <xf numFmtId="164" fontId="22" fillId="0" borderId="0" xfId="1" applyNumberFormat="1" applyFont="1"/>
    <xf numFmtId="0" fontId="22" fillId="0" borderId="0" xfId="0" applyFont="1"/>
    <xf numFmtId="164" fontId="22" fillId="0" borderId="13" xfId="1" applyNumberFormat="1" applyFont="1" applyBorder="1"/>
    <xf numFmtId="0" fontId="22" fillId="0" borderId="0" xfId="0" applyFont="1" applyBorder="1"/>
    <xf numFmtId="164" fontId="22" fillId="0" borderId="13" xfId="1" quotePrefix="1" applyNumberFormat="1" applyFont="1" applyBorder="1"/>
    <xf numFmtId="0" fontId="22" fillId="0" borderId="14" xfId="0" applyFont="1" applyBorder="1"/>
    <xf numFmtId="0" fontId="20" fillId="0" borderId="1" xfId="0" applyFont="1" applyBorder="1" applyAlignment="1">
      <alignment horizontal="center"/>
    </xf>
    <xf numFmtId="0" fontId="18" fillId="0" borderId="14" xfId="0" applyFont="1" applyBorder="1" applyAlignment="1">
      <alignment vertical="center"/>
    </xf>
    <xf numFmtId="0" fontId="18" fillId="0" borderId="0" xfId="0" applyFont="1" applyBorder="1" applyAlignment="1">
      <alignment vertical="center"/>
    </xf>
    <xf numFmtId="164" fontId="20" fillId="0" borderId="13" xfId="1" applyNumberFormat="1" applyFont="1" applyBorder="1"/>
    <xf numFmtId="169" fontId="19" fillId="0" borderId="0" xfId="0" applyNumberFormat="1" applyFont="1"/>
    <xf numFmtId="164" fontId="24" fillId="0" borderId="14" xfId="1" applyNumberFormat="1" applyFont="1" applyBorder="1" applyAlignment="1">
      <alignment horizontal="right"/>
    </xf>
    <xf numFmtId="0" fontId="24" fillId="0" borderId="14" xfId="0" applyFont="1" applyBorder="1"/>
    <xf numFmtId="164" fontId="24" fillId="0" borderId="0" xfId="1" applyNumberFormat="1" applyFont="1" applyAlignment="1">
      <alignment horizontal="right"/>
    </xf>
    <xf numFmtId="0" fontId="24" fillId="0" borderId="0" xfId="0" applyFont="1"/>
    <xf numFmtId="164" fontId="25" fillId="0" borderId="0" xfId="1" applyNumberFormat="1" applyFont="1" applyAlignment="1">
      <alignment horizontal="right"/>
    </xf>
    <xf numFmtId="164" fontId="24" fillId="0" borderId="15" xfId="1" applyNumberFormat="1" applyFont="1" applyBorder="1" applyAlignment="1">
      <alignment horizontal="right"/>
    </xf>
    <xf numFmtId="0" fontId="24" fillId="0" borderId="15" xfId="0" applyFont="1" applyBorder="1"/>
    <xf numFmtId="0" fontId="25" fillId="0" borderId="0" xfId="0" applyFont="1"/>
    <xf numFmtId="0" fontId="24" fillId="0" borderId="15" xfId="0" applyFont="1" applyBorder="1" applyAlignment="1">
      <alignment horizontal="right" wrapText="1"/>
    </xf>
    <xf numFmtId="0" fontId="24" fillId="0" borderId="15" xfId="0" applyFont="1" applyBorder="1" applyAlignment="1">
      <alignment wrapText="1"/>
    </xf>
    <xf numFmtId="0" fontId="26" fillId="0" borderId="0" xfId="0" applyFont="1" applyAlignment="1">
      <alignment vertical="center"/>
    </xf>
    <xf numFmtId="164" fontId="19" fillId="0" borderId="0" xfId="1" applyNumberFormat="1" applyFont="1" applyFill="1"/>
    <xf numFmtId="164" fontId="20" fillId="0" borderId="14" xfId="1" applyNumberFormat="1" applyFont="1" applyBorder="1" applyAlignment="1">
      <alignment horizontal="right"/>
    </xf>
    <xf numFmtId="164" fontId="20" fillId="0" borderId="14" xfId="1" applyNumberFormat="1" applyFont="1" applyFill="1" applyBorder="1" applyAlignment="1">
      <alignment horizontal="right"/>
    </xf>
    <xf numFmtId="167" fontId="20" fillId="0" borderId="14" xfId="1" applyNumberFormat="1" applyFont="1" applyBorder="1" applyAlignment="1">
      <alignment horizontal="right"/>
    </xf>
    <xf numFmtId="164" fontId="20" fillId="0" borderId="19" xfId="1" applyNumberFormat="1" applyFont="1" applyBorder="1"/>
    <xf numFmtId="164" fontId="20" fillId="0" borderId="0" xfId="1" applyNumberFormat="1" applyFont="1" applyAlignment="1">
      <alignment horizontal="right"/>
    </xf>
    <xf numFmtId="164" fontId="20" fillId="0" borderId="0" xfId="1" applyNumberFormat="1" applyFont="1" applyFill="1" applyAlignment="1">
      <alignment horizontal="right"/>
    </xf>
    <xf numFmtId="167" fontId="20" fillId="0" borderId="0" xfId="1" applyNumberFormat="1" applyFont="1" applyAlignment="1">
      <alignment horizontal="right"/>
    </xf>
    <xf numFmtId="164" fontId="20" fillId="0" borderId="18" xfId="1" applyNumberFormat="1" applyFont="1" applyBorder="1"/>
    <xf numFmtId="164" fontId="19" fillId="0" borderId="0" xfId="1" applyNumberFormat="1" applyFont="1" applyFill="1" applyAlignment="1">
      <alignment horizontal="right"/>
    </xf>
    <xf numFmtId="164" fontId="19" fillId="0" borderId="0" xfId="1" applyNumberFormat="1" applyFont="1" applyAlignment="1">
      <alignment horizontal="right"/>
    </xf>
    <xf numFmtId="164" fontId="20" fillId="0" borderId="15" xfId="1" applyNumberFormat="1" applyFont="1" applyFill="1" applyBorder="1" applyAlignment="1">
      <alignment horizontal="right"/>
    </xf>
    <xf numFmtId="167" fontId="27" fillId="0" borderId="15" xfId="1" applyNumberFormat="1" applyFont="1" applyFill="1" applyBorder="1" applyAlignment="1">
      <alignment horizontal="right"/>
    </xf>
    <xf numFmtId="164" fontId="20" fillId="0" borderId="15" xfId="1" applyNumberFormat="1" applyFont="1" applyBorder="1" applyAlignment="1">
      <alignment horizontal="right"/>
    </xf>
    <xf numFmtId="164" fontId="20" fillId="0" borderId="17" xfId="1" applyNumberFormat="1" applyFont="1" applyBorder="1"/>
    <xf numFmtId="167" fontId="20" fillId="0" borderId="15" xfId="1" applyNumberFormat="1" applyFont="1" applyFill="1" applyBorder="1" applyAlignment="1">
      <alignment horizontal="right"/>
    </xf>
    <xf numFmtId="164" fontId="19" fillId="0" borderId="15" xfId="1" applyNumberFormat="1" applyFont="1" applyFill="1" applyBorder="1" applyAlignment="1">
      <alignment horizontal="right"/>
    </xf>
    <xf numFmtId="167" fontId="19" fillId="0" borderId="15" xfId="1" applyNumberFormat="1" applyFont="1" applyFill="1" applyBorder="1" applyAlignment="1">
      <alignment horizontal="right"/>
    </xf>
    <xf numFmtId="164" fontId="19" fillId="0" borderId="15" xfId="1" applyNumberFormat="1" applyFont="1" applyBorder="1" applyAlignment="1">
      <alignment horizontal="right"/>
    </xf>
    <xf numFmtId="164" fontId="19" fillId="0" borderId="17" xfId="1" applyNumberFormat="1" applyFont="1" applyBorder="1"/>
    <xf numFmtId="167" fontId="19" fillId="0" borderId="0" xfId="1" applyNumberFormat="1" applyFont="1" applyFill="1" applyAlignment="1">
      <alignment horizontal="right"/>
    </xf>
    <xf numFmtId="164" fontId="19" fillId="0" borderId="18" xfId="1" applyNumberFormat="1" applyFont="1" applyBorder="1"/>
    <xf numFmtId="167" fontId="19" fillId="0" borderId="0" xfId="1" applyNumberFormat="1" applyFont="1" applyAlignment="1">
      <alignment horizontal="right"/>
    </xf>
    <xf numFmtId="167" fontId="20" fillId="0" borderId="15" xfId="1" applyNumberFormat="1" applyFont="1" applyBorder="1" applyAlignment="1">
      <alignment horizontal="right"/>
    </xf>
    <xf numFmtId="164" fontId="20" fillId="0" borderId="15" xfId="1" applyNumberFormat="1" applyFont="1" applyBorder="1" applyAlignment="1">
      <alignment horizontal="left" wrapText="1"/>
    </xf>
    <xf numFmtId="164" fontId="20" fillId="0" borderId="15" xfId="1" applyNumberFormat="1" applyFont="1" applyFill="1" applyBorder="1" applyAlignment="1">
      <alignment horizontal="left" wrapText="1"/>
    </xf>
    <xf numFmtId="164" fontId="20" fillId="0" borderId="17" xfId="1" applyNumberFormat="1" applyFont="1" applyBorder="1" applyAlignment="1">
      <alignment wrapText="1"/>
    </xf>
    <xf numFmtId="164" fontId="20" fillId="0" borderId="0" xfId="1" applyNumberFormat="1" applyFont="1"/>
    <xf numFmtId="0" fontId="19" fillId="0" borderId="0" xfId="0" applyNumberFormat="1" applyFont="1"/>
    <xf numFmtId="166" fontId="19" fillId="0" borderId="0" xfId="0" applyNumberFormat="1" applyFont="1" applyBorder="1"/>
    <xf numFmtId="166" fontId="20" fillId="0" borderId="15" xfId="1" applyNumberFormat="1" applyFont="1" applyBorder="1" applyAlignment="1">
      <alignment horizontal="right"/>
    </xf>
    <xf numFmtId="0" fontId="20" fillId="0" borderId="15" xfId="0" applyFont="1" applyBorder="1"/>
    <xf numFmtId="164" fontId="20" fillId="0" borderId="15" xfId="1" applyNumberFormat="1" applyFont="1" applyBorder="1"/>
    <xf numFmtId="166" fontId="19" fillId="0" borderId="0" xfId="1" applyNumberFormat="1" applyFont="1" applyAlignment="1">
      <alignment horizontal="right"/>
    </xf>
    <xf numFmtId="0" fontId="20" fillId="0" borderId="15" xfId="0" applyFont="1" applyBorder="1" applyAlignment="1">
      <alignment horizontal="left" wrapText="1"/>
    </xf>
    <xf numFmtId="0" fontId="20" fillId="0" borderId="15" xfId="0" applyFont="1" applyFill="1" applyBorder="1" applyAlignment="1">
      <alignment horizontal="left" wrapText="1"/>
    </xf>
    <xf numFmtId="0" fontId="20" fillId="0" borderId="15" xfId="0" applyFont="1" applyBorder="1" applyAlignment="1">
      <alignment horizontal="right" wrapText="1"/>
    </xf>
    <xf numFmtId="0" fontId="20" fillId="0" borderId="15" xfId="0" applyFont="1" applyBorder="1" applyAlignment="1">
      <alignment wrapText="1"/>
    </xf>
    <xf numFmtId="164" fontId="19" fillId="0" borderId="0" xfId="1" applyNumberFormat="1" applyFont="1" applyBorder="1"/>
    <xf numFmtId="0" fontId="19" fillId="0" borderId="0" xfId="0" applyFont="1" applyBorder="1"/>
    <xf numFmtId="0" fontId="28" fillId="0" borderId="0" xfId="0" applyFont="1"/>
    <xf numFmtId="165" fontId="20" fillId="0" borderId="15" xfId="0" applyNumberFormat="1" applyFont="1" applyBorder="1" applyAlignment="1">
      <alignment horizontal="right"/>
    </xf>
    <xf numFmtId="43" fontId="19" fillId="0" borderId="0" xfId="1" applyFont="1"/>
    <xf numFmtId="166" fontId="20" fillId="0" borderId="15" xfId="1" applyNumberFormat="1" applyFont="1" applyBorder="1"/>
    <xf numFmtId="166" fontId="20" fillId="0" borderId="15" xfId="1" applyNumberFormat="1" applyFont="1" applyFill="1" applyBorder="1"/>
    <xf numFmtId="165" fontId="19" fillId="0" borderId="0" xfId="0" applyNumberFormat="1" applyFont="1" applyAlignment="1">
      <alignment horizontal="right"/>
    </xf>
    <xf numFmtId="166" fontId="19" fillId="0" borderId="0" xfId="1" applyNumberFormat="1" applyFont="1" applyFill="1"/>
    <xf numFmtId="166" fontId="19" fillId="0" borderId="0" xfId="1" applyNumberFormat="1" applyFont="1"/>
    <xf numFmtId="165" fontId="19" fillId="0" borderId="0" xfId="0" applyNumberFormat="1" applyFont="1" applyBorder="1" applyAlignment="1">
      <alignment horizontal="right"/>
    </xf>
    <xf numFmtId="0" fontId="28" fillId="0" borderId="0" xfId="0" applyFont="1"/>
    <xf numFmtId="0" fontId="28" fillId="0" borderId="0" xfId="0" applyFont="1" applyAlignmen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election activeCell="D34" sqref="D34"/>
    </sheetView>
  </sheetViews>
  <sheetFormatPr defaultRowHeight="13.5" x14ac:dyDescent="0.3"/>
  <cols>
    <col min="1" max="1" width="9.5703125" style="13" customWidth="1"/>
    <col min="2" max="2" width="10.42578125" style="13" customWidth="1"/>
    <col min="3" max="3" width="11.28515625" style="13" customWidth="1"/>
    <col min="4" max="4" width="12.28515625" style="13" customWidth="1"/>
    <col min="5" max="5" width="10.42578125" style="13" customWidth="1"/>
    <col min="6" max="6" width="10.28515625" style="13" customWidth="1"/>
    <col min="7" max="7" width="12.5703125" style="13" customWidth="1"/>
    <col min="8" max="8" width="10.7109375" style="13" customWidth="1"/>
    <col min="9" max="9" width="11.140625" style="13" customWidth="1"/>
    <col min="10" max="10" width="12.42578125" style="13" customWidth="1"/>
    <col min="11" max="11" width="10.7109375" style="13" customWidth="1"/>
    <col min="12" max="12" width="10.42578125" style="13" customWidth="1"/>
    <col min="13" max="13" width="12.140625" style="13" customWidth="1"/>
    <col min="14" max="16384" width="9.140625" style="13"/>
  </cols>
  <sheetData>
    <row r="1" spans="1:13" x14ac:dyDescent="0.3">
      <c r="A1" s="90" t="s">
        <v>161</v>
      </c>
      <c r="B1" s="90"/>
      <c r="C1" s="90"/>
      <c r="D1" s="90"/>
      <c r="E1" s="90"/>
      <c r="F1" s="90"/>
      <c r="G1" s="90"/>
      <c r="H1" s="90"/>
      <c r="I1" s="90"/>
      <c r="J1" s="90"/>
      <c r="K1" s="90"/>
      <c r="L1" s="90"/>
      <c r="M1" s="90"/>
    </row>
    <row r="3" spans="1:13" s="11" customFormat="1" ht="12.75" x14ac:dyDescent="0.25">
      <c r="A3" s="10" t="s">
        <v>0</v>
      </c>
      <c r="B3" s="91" t="s">
        <v>1</v>
      </c>
      <c r="C3" s="91"/>
      <c r="D3" s="91"/>
      <c r="E3" s="91" t="s">
        <v>160</v>
      </c>
      <c r="F3" s="91"/>
      <c r="G3" s="91"/>
      <c r="H3" s="91" t="s">
        <v>2</v>
      </c>
      <c r="I3" s="91"/>
      <c r="J3" s="91"/>
      <c r="K3" s="91" t="s">
        <v>3</v>
      </c>
      <c r="L3" s="91"/>
      <c r="M3" s="91"/>
    </row>
    <row r="4" spans="1:13" s="11" customFormat="1" ht="12.75" x14ac:dyDescent="0.25">
      <c r="A4" s="10" t="s">
        <v>4</v>
      </c>
      <c r="B4" s="10" t="s">
        <v>5</v>
      </c>
      <c r="C4" s="10" t="s">
        <v>6</v>
      </c>
      <c r="D4" s="10" t="s">
        <v>7</v>
      </c>
      <c r="E4" s="10" t="s">
        <v>5</v>
      </c>
      <c r="F4" s="10" t="s">
        <v>6</v>
      </c>
      <c r="G4" s="10" t="s">
        <v>7</v>
      </c>
      <c r="H4" s="10" t="s">
        <v>5</v>
      </c>
      <c r="I4" s="10" t="s">
        <v>6</v>
      </c>
      <c r="J4" s="10" t="s">
        <v>7</v>
      </c>
      <c r="K4" s="10" t="s">
        <v>5</v>
      </c>
      <c r="L4" s="10" t="s">
        <v>6</v>
      </c>
      <c r="M4" s="10" t="s">
        <v>7</v>
      </c>
    </row>
    <row r="5" spans="1:13" x14ac:dyDescent="0.3">
      <c r="A5" s="14" t="s">
        <v>8</v>
      </c>
      <c r="B5" s="15">
        <v>8730.6869999999999</v>
      </c>
      <c r="C5" s="15">
        <v>3152.5830000000001</v>
      </c>
      <c r="D5" s="15">
        <f>C5-B5</f>
        <v>-5578.1039999999994</v>
      </c>
      <c r="E5" s="15">
        <v>8733.7762310910002</v>
      </c>
      <c r="F5" s="15">
        <v>3819.1061803800003</v>
      </c>
      <c r="G5" s="15">
        <f>F5-E5</f>
        <v>-4914.6700507109999</v>
      </c>
      <c r="H5" s="18">
        <f>E5-B5</f>
        <v>3.0892310910003289</v>
      </c>
      <c r="I5" s="18">
        <f>F5-C5</f>
        <v>666.52318038000021</v>
      </c>
      <c r="J5" s="18">
        <f>G5-D5</f>
        <v>663.43394928899943</v>
      </c>
      <c r="K5" s="18">
        <f>H5/B5*100</f>
        <v>3.5383596857845541E-2</v>
      </c>
      <c r="L5" s="18">
        <f>I5/C5*100</f>
        <v>21.142129497621482</v>
      </c>
      <c r="M5" s="18">
        <f>J5/D5*100</f>
        <v>-11.893538544440897</v>
      </c>
    </row>
    <row r="6" spans="1:13" x14ac:dyDescent="0.3">
      <c r="A6" s="14" t="s">
        <v>11</v>
      </c>
      <c r="B6" s="15">
        <v>7865.1289999999999</v>
      </c>
      <c r="C6" s="15">
        <v>3434.5360000000001</v>
      </c>
      <c r="D6" s="15">
        <f>C6-B6</f>
        <v>-4430.5929999999998</v>
      </c>
      <c r="E6" s="16">
        <v>8085.2387216809993</v>
      </c>
      <c r="F6" s="15">
        <v>3939.3793761900001</v>
      </c>
      <c r="G6" s="15">
        <f>F6-E6</f>
        <v>-4145.8593454909987</v>
      </c>
      <c r="H6" s="18">
        <f>E6-B6</f>
        <v>220.10972168099943</v>
      </c>
      <c r="I6" s="18">
        <f>F6-C6</f>
        <v>504.84337619000007</v>
      </c>
      <c r="J6" s="18">
        <f t="shared" ref="J6" si="0">G6-D6</f>
        <v>284.7336545090011</v>
      </c>
      <c r="K6" s="18">
        <f>H6/B6*100</f>
        <v>2.7985519586646248</v>
      </c>
      <c r="L6" s="18">
        <f>I6/C6*100</f>
        <v>14.699027064791286</v>
      </c>
      <c r="M6" s="18">
        <f t="shared" ref="M6" si="1">J6/D6*100</f>
        <v>-6.4265360079113822</v>
      </c>
    </row>
    <row r="7" spans="1:13" x14ac:dyDescent="0.3">
      <c r="H7" s="17"/>
      <c r="I7" s="17"/>
      <c r="J7" s="17"/>
      <c r="K7" s="17"/>
      <c r="L7" s="17"/>
      <c r="M7" s="17"/>
    </row>
    <row r="8" spans="1:13" x14ac:dyDescent="0.3">
      <c r="B8" s="7"/>
      <c r="C8" s="7"/>
      <c r="E8" s="7"/>
      <c r="F8" s="7"/>
    </row>
    <row r="9" spans="1:13" x14ac:dyDescent="0.3">
      <c r="B9" s="7"/>
      <c r="C9" s="7"/>
      <c r="E9" s="7"/>
      <c r="F9" s="7"/>
    </row>
    <row r="10" spans="1:13" x14ac:dyDescent="0.3">
      <c r="J10" s="12"/>
    </row>
    <row r="11" spans="1:13" x14ac:dyDescent="0.3">
      <c r="J11" s="12"/>
    </row>
  </sheetData>
  <mergeCells count="5">
    <mergeCell ref="A1:M1"/>
    <mergeCell ref="B3:D3"/>
    <mergeCell ref="E3:G3"/>
    <mergeCell ref="H3:J3"/>
    <mergeCell ref="K3:M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H21"/>
  <sheetViews>
    <sheetView topLeftCell="A10" workbookViewId="0">
      <selection activeCell="H16" sqref="H16:H18"/>
    </sheetView>
  </sheetViews>
  <sheetFormatPr defaultRowHeight="15" x14ac:dyDescent="0.25"/>
  <cols>
    <col min="2" max="2" width="15.28515625" customWidth="1"/>
    <col min="3" max="3" width="14.140625" customWidth="1"/>
    <col min="4" max="4" width="13.7109375" style="1" customWidth="1"/>
    <col min="5" max="5" width="14" customWidth="1"/>
    <col min="6" max="6" width="12.42578125" customWidth="1"/>
  </cols>
  <sheetData>
    <row r="12" spans="2:8" x14ac:dyDescent="0.25">
      <c r="B12" s="90" t="s">
        <v>55</v>
      </c>
      <c r="C12" s="90"/>
      <c r="D12" s="90"/>
      <c r="E12" s="90"/>
      <c r="F12" s="90"/>
      <c r="G12" s="90"/>
    </row>
    <row r="14" spans="2:8" x14ac:dyDescent="0.25">
      <c r="B14" s="9" t="s">
        <v>102</v>
      </c>
      <c r="C14" s="100" t="s">
        <v>101</v>
      </c>
      <c r="D14" s="100"/>
      <c r="E14" s="100" t="s">
        <v>6</v>
      </c>
      <c r="F14" s="100"/>
    </row>
    <row r="15" spans="2:8" x14ac:dyDescent="0.25">
      <c r="B15" s="10" t="s">
        <v>100</v>
      </c>
      <c r="C15" s="10" t="s">
        <v>59</v>
      </c>
      <c r="D15" s="10" t="s">
        <v>60</v>
      </c>
      <c r="E15" s="10" t="s">
        <v>59</v>
      </c>
      <c r="F15" s="10" t="s">
        <v>60</v>
      </c>
    </row>
    <row r="16" spans="2:8" ht="15.75" x14ac:dyDescent="0.3">
      <c r="B16" s="4" t="s">
        <v>104</v>
      </c>
      <c r="C16" s="5">
        <v>6091.7010207479998</v>
      </c>
      <c r="D16" s="5">
        <f>C16/C$19*100</f>
        <v>74.382261688420357</v>
      </c>
      <c r="E16" s="5">
        <v>1479.0734571099997</v>
      </c>
      <c r="F16" s="5">
        <f>E16/E$19*100</f>
        <v>45.740273976455875</v>
      </c>
      <c r="H16" s="88"/>
    </row>
    <row r="17" spans="2:8" ht="15.75" x14ac:dyDescent="0.3">
      <c r="B17" s="4" t="s">
        <v>105</v>
      </c>
      <c r="C17" s="5">
        <v>1095.363992632</v>
      </c>
      <c r="D17" s="5">
        <f>C17/C$19*100</f>
        <v>13.374860464511434</v>
      </c>
      <c r="E17" s="5">
        <v>1730.4233712800001</v>
      </c>
      <c r="F17" s="5">
        <v>53.5</v>
      </c>
      <c r="H17" s="88"/>
    </row>
    <row r="18" spans="2:8" ht="15.75" x14ac:dyDescent="0.3">
      <c r="B18" s="4" t="s">
        <v>103</v>
      </c>
      <c r="C18" s="5">
        <v>1002.6577544830001</v>
      </c>
      <c r="D18" s="5">
        <f>C18/C$19*100</f>
        <v>12.242877847068204</v>
      </c>
      <c r="E18" s="5">
        <v>24.138059479999999</v>
      </c>
      <c r="F18" s="5">
        <v>0.8</v>
      </c>
      <c r="H18" s="88"/>
    </row>
    <row r="19" spans="2:8" x14ac:dyDescent="0.25">
      <c r="B19" s="10" t="s">
        <v>56</v>
      </c>
      <c r="C19" s="6">
        <v>8189.7227678629997</v>
      </c>
      <c r="D19" s="19">
        <f>C19/C$19*100</f>
        <v>100</v>
      </c>
      <c r="E19" s="19">
        <v>3233.6348878700001</v>
      </c>
      <c r="F19" s="19">
        <f>E19/E$19*100</f>
        <v>100</v>
      </c>
    </row>
    <row r="21" spans="2:8" x14ac:dyDescent="0.25">
      <c r="C21" s="41"/>
      <c r="D21" s="41"/>
      <c r="E21" s="41"/>
      <c r="F21" s="41"/>
    </row>
  </sheetData>
  <mergeCells count="3">
    <mergeCell ref="C14:D14"/>
    <mergeCell ref="E14:F14"/>
    <mergeCell ref="B12:G1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17"/>
  <sheetViews>
    <sheetView workbookViewId="0">
      <selection sqref="A1:XFD10"/>
    </sheetView>
  </sheetViews>
  <sheetFormatPr defaultRowHeight="15" x14ac:dyDescent="0.25"/>
  <cols>
    <col min="2" max="2" width="30.7109375" customWidth="1"/>
    <col min="3" max="3" width="16.5703125" customWidth="1"/>
    <col min="4" max="4" width="23.140625" customWidth="1"/>
  </cols>
  <sheetData>
    <row r="5" spans="1:4" x14ac:dyDescent="0.25">
      <c r="A5" s="1"/>
      <c r="B5" s="101" t="s">
        <v>61</v>
      </c>
      <c r="C5" s="101"/>
      <c r="D5" s="101"/>
    </row>
    <row r="6" spans="1:4" x14ac:dyDescent="0.25">
      <c r="B6" s="6" t="s">
        <v>58</v>
      </c>
      <c r="C6" s="6" t="s">
        <v>59</v>
      </c>
      <c r="D6" s="6" t="s">
        <v>60</v>
      </c>
    </row>
    <row r="7" spans="1:4" ht="16.5" x14ac:dyDescent="0.3">
      <c r="B7" s="54" t="s">
        <v>52</v>
      </c>
      <c r="C7" s="60">
        <v>9971.2974379659991</v>
      </c>
      <c r="D7" s="60">
        <v>51.67038886433614</v>
      </c>
    </row>
    <row r="8" spans="1:4" ht="16.5" x14ac:dyDescent="0.3">
      <c r="B8" s="54" t="s">
        <v>51</v>
      </c>
      <c r="C8" s="60">
        <v>4472.0299294160004</v>
      </c>
      <c r="D8" s="60">
        <v>23.173666907785041</v>
      </c>
    </row>
    <row r="9" spans="1:4" ht="16.5" x14ac:dyDescent="0.3">
      <c r="B9" s="54" t="s">
        <v>54</v>
      </c>
      <c r="C9" s="60">
        <v>2103.417266337</v>
      </c>
      <c r="D9" s="60">
        <v>10.899723809438559</v>
      </c>
    </row>
    <row r="10" spans="1:4" ht="16.5" x14ac:dyDescent="0.3">
      <c r="B10" s="54" t="s">
        <v>50</v>
      </c>
      <c r="C10" s="60">
        <v>1244.138700058</v>
      </c>
      <c r="D10" s="60">
        <v>6.4470176356788897</v>
      </c>
    </row>
    <row r="11" spans="1:4" ht="16.5" x14ac:dyDescent="0.3">
      <c r="B11" s="54" t="s">
        <v>53</v>
      </c>
      <c r="C11" s="60">
        <v>569.00219926</v>
      </c>
      <c r="D11" s="60">
        <v>2.9485194964181076</v>
      </c>
    </row>
    <row r="12" spans="1:4" ht="16.5" x14ac:dyDescent="0.3">
      <c r="B12" s="54" t="s">
        <v>57</v>
      </c>
      <c r="C12" s="60">
        <f>C13-SUM(C7:C11)</f>
        <v>938.00956147499892</v>
      </c>
      <c r="D12" s="60">
        <f>D13-SUM(D7:D11)</f>
        <v>4.8606832863432601</v>
      </c>
    </row>
    <row r="13" spans="1:4" x14ac:dyDescent="0.25">
      <c r="B13" s="49" t="s">
        <v>56</v>
      </c>
      <c r="C13" s="66">
        <v>19297.895094512001</v>
      </c>
      <c r="D13" s="66">
        <v>100</v>
      </c>
    </row>
    <row r="14" spans="1:4" x14ac:dyDescent="0.25">
      <c r="B14" s="1"/>
      <c r="D14" s="2"/>
    </row>
    <row r="15" spans="1:4" x14ac:dyDescent="0.25">
      <c r="B15" s="1"/>
      <c r="D15" s="2"/>
    </row>
    <row r="16" spans="1:4" x14ac:dyDescent="0.25">
      <c r="B16" s="1"/>
    </row>
    <row r="17" spans="2:2" x14ac:dyDescent="0.25">
      <c r="B17" s="1"/>
    </row>
  </sheetData>
  <sortState ref="B17:D25">
    <sortCondition descending="1" ref="D17:D25"/>
  </sortState>
  <mergeCells count="1">
    <mergeCell ref="B5:D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20"/>
  <sheetViews>
    <sheetView workbookViewId="0">
      <selection activeCell="I15" sqref="I15"/>
    </sheetView>
  </sheetViews>
  <sheetFormatPr defaultRowHeight="15" x14ac:dyDescent="0.25"/>
  <cols>
    <col min="1" max="2" width="9.140625" style="1"/>
    <col min="3" max="3" width="6.85546875" customWidth="1"/>
    <col min="4" max="4" width="8.5703125" customWidth="1"/>
    <col min="5" max="5" width="23.28515625" style="1" customWidth="1"/>
    <col min="6" max="6" width="14.7109375" customWidth="1"/>
    <col min="7" max="7" width="15.5703125" customWidth="1"/>
  </cols>
  <sheetData>
    <row r="4" spans="3:11" x14ac:dyDescent="0.25">
      <c r="C4" s="102" t="s">
        <v>88</v>
      </c>
      <c r="D4" s="102"/>
      <c r="E4" s="102"/>
      <c r="F4" s="102"/>
      <c r="G4" s="102"/>
    </row>
    <row r="6" spans="3:11" x14ac:dyDescent="0.25">
      <c r="C6" s="6" t="s">
        <v>86</v>
      </c>
      <c r="D6" s="6" t="s">
        <v>24</v>
      </c>
      <c r="E6" s="6" t="s">
        <v>87</v>
      </c>
      <c r="F6" s="6" t="s">
        <v>59</v>
      </c>
      <c r="G6" s="6" t="s">
        <v>60</v>
      </c>
      <c r="K6" s="3"/>
    </row>
    <row r="7" spans="3:11" ht="15.75" x14ac:dyDescent="0.3">
      <c r="C7" s="8" t="s">
        <v>89</v>
      </c>
      <c r="D7" s="5" t="s">
        <v>62</v>
      </c>
      <c r="E7" s="5" t="s">
        <v>63</v>
      </c>
      <c r="F7" s="5">
        <v>5086.7515606340003</v>
      </c>
      <c r="G7" s="5">
        <f t="shared" ref="G7:G18" si="0">F7/F$20*100</f>
        <v>26.359100491122078</v>
      </c>
      <c r="K7" s="3"/>
    </row>
    <row r="8" spans="3:11" ht="15.75" x14ac:dyDescent="0.3">
      <c r="C8" s="8" t="s">
        <v>91</v>
      </c>
      <c r="D8" s="5" t="s">
        <v>64</v>
      </c>
      <c r="E8" s="5" t="s">
        <v>65</v>
      </c>
      <c r="F8" s="5">
        <v>4019.3199424970003</v>
      </c>
      <c r="G8" s="5">
        <f t="shared" si="0"/>
        <v>20.82776345716492</v>
      </c>
      <c r="K8" s="3"/>
    </row>
    <row r="9" spans="3:11" ht="15.75" x14ac:dyDescent="0.3">
      <c r="C9" s="8" t="s">
        <v>95</v>
      </c>
      <c r="D9" s="5" t="s">
        <v>66</v>
      </c>
      <c r="E9" s="5" t="s">
        <v>67</v>
      </c>
      <c r="F9" s="5">
        <v>2675.5158145260002</v>
      </c>
      <c r="G9" s="5">
        <f t="shared" si="0"/>
        <v>13.864288314463547</v>
      </c>
      <c r="K9" s="3"/>
    </row>
    <row r="10" spans="3:11" ht="15.75" x14ac:dyDescent="0.3">
      <c r="C10" s="8" t="s">
        <v>96</v>
      </c>
      <c r="D10" s="5" t="s">
        <v>68</v>
      </c>
      <c r="E10" s="5" t="s">
        <v>69</v>
      </c>
      <c r="F10" s="5">
        <v>2455.7757601329999</v>
      </c>
      <c r="G10" s="5">
        <f t="shared" si="0"/>
        <v>12.725614623282175</v>
      </c>
      <c r="K10" s="3"/>
    </row>
    <row r="11" spans="3:11" ht="15.75" x14ac:dyDescent="0.3">
      <c r="C11" s="8" t="s">
        <v>90</v>
      </c>
      <c r="D11" s="5" t="s">
        <v>70</v>
      </c>
      <c r="E11" s="5" t="s">
        <v>71</v>
      </c>
      <c r="F11" s="5">
        <v>515.95058527999993</v>
      </c>
      <c r="G11" s="5">
        <f t="shared" si="0"/>
        <v>2.6736106852746904</v>
      </c>
      <c r="K11" s="3"/>
    </row>
    <row r="12" spans="3:11" ht="15.75" x14ac:dyDescent="0.3">
      <c r="C12" s="8" t="s">
        <v>92</v>
      </c>
      <c r="D12" s="5" t="s">
        <v>72</v>
      </c>
      <c r="E12" s="5" t="s">
        <v>73</v>
      </c>
      <c r="F12" s="5">
        <v>464.58127025900001</v>
      </c>
      <c r="G12" s="5">
        <f t="shared" si="0"/>
        <v>2.4074193998033242</v>
      </c>
      <c r="K12" s="3"/>
    </row>
    <row r="13" spans="3:11" ht="15.75" x14ac:dyDescent="0.3">
      <c r="C13" s="8" t="s">
        <v>97</v>
      </c>
      <c r="D13" s="5" t="s">
        <v>74</v>
      </c>
      <c r="E13" s="5" t="s">
        <v>75</v>
      </c>
      <c r="F13" s="5">
        <v>430.19054327999999</v>
      </c>
      <c r="G13" s="5">
        <f t="shared" si="0"/>
        <v>2.2292096685835787</v>
      </c>
      <c r="K13" s="3"/>
    </row>
    <row r="14" spans="3:11" ht="15.75" x14ac:dyDescent="0.3">
      <c r="C14" s="8" t="s">
        <v>93</v>
      </c>
      <c r="D14" s="5" t="s">
        <v>76</v>
      </c>
      <c r="E14" s="5" t="s">
        <v>77</v>
      </c>
      <c r="F14" s="5">
        <v>353.37320888400001</v>
      </c>
      <c r="G14" s="5">
        <f t="shared" si="0"/>
        <v>1.8311489784420849</v>
      </c>
      <c r="K14" s="3"/>
    </row>
    <row r="15" spans="3:11" ht="15.75" x14ac:dyDescent="0.3">
      <c r="C15" s="8" t="s">
        <v>94</v>
      </c>
      <c r="D15" s="5" t="s">
        <v>78</v>
      </c>
      <c r="E15" s="5" t="s">
        <v>79</v>
      </c>
      <c r="F15" s="5">
        <v>336.03069843200001</v>
      </c>
      <c r="G15" s="5">
        <f t="shared" si="0"/>
        <v>1.7412816101769777</v>
      </c>
      <c r="K15" s="3"/>
    </row>
    <row r="16" spans="3:11" ht="15.75" x14ac:dyDescent="0.3">
      <c r="C16" s="8" t="s">
        <v>74</v>
      </c>
      <c r="D16" s="5" t="s">
        <v>80</v>
      </c>
      <c r="E16" s="5" t="s">
        <v>81</v>
      </c>
      <c r="F16" s="5">
        <v>306.08865583099998</v>
      </c>
      <c r="G16" s="5">
        <f t="shared" si="0"/>
        <v>1.5861245712649283</v>
      </c>
      <c r="K16" s="3"/>
    </row>
    <row r="17" spans="3:11" ht="15.75" x14ac:dyDescent="0.3">
      <c r="C17" s="8" t="s">
        <v>98</v>
      </c>
      <c r="D17" s="5" t="s">
        <v>82</v>
      </c>
      <c r="E17" s="5" t="s">
        <v>83</v>
      </c>
      <c r="F17" s="5">
        <v>305.58952092499999</v>
      </c>
      <c r="G17" s="5">
        <f t="shared" si="0"/>
        <v>1.5835380979549871</v>
      </c>
      <c r="K17" s="3"/>
    </row>
    <row r="18" spans="3:11" ht="15.75" x14ac:dyDescent="0.3">
      <c r="C18" s="8" t="s">
        <v>99</v>
      </c>
      <c r="D18" s="5" t="s">
        <v>84</v>
      </c>
      <c r="E18" s="5" t="s">
        <v>85</v>
      </c>
      <c r="F18" s="5">
        <v>228.21885294200001</v>
      </c>
      <c r="G18" s="5">
        <f t="shared" si="0"/>
        <v>1.1826100816917064</v>
      </c>
      <c r="K18" s="3"/>
    </row>
    <row r="19" spans="3:11" x14ac:dyDescent="0.25">
      <c r="C19" s="103" t="s">
        <v>57</v>
      </c>
      <c r="D19" s="103"/>
      <c r="E19" s="103"/>
      <c r="F19" s="6">
        <f>F20-SUM(F7:F18)</f>
        <v>2120.5086808899978</v>
      </c>
      <c r="G19" s="6">
        <f>G20-SUM(G7:G18)</f>
        <v>10.988290020774983</v>
      </c>
    </row>
    <row r="20" spans="3:11" x14ac:dyDescent="0.25">
      <c r="C20" s="103" t="s">
        <v>56</v>
      </c>
      <c r="D20" s="103"/>
      <c r="E20" s="103"/>
      <c r="F20" s="6">
        <v>19297.895094513002</v>
      </c>
      <c r="G20" s="6">
        <v>100</v>
      </c>
    </row>
  </sheetData>
  <mergeCells count="3">
    <mergeCell ref="C4:G4"/>
    <mergeCell ref="C19:E19"/>
    <mergeCell ref="C20:E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53"/>
  <sheetViews>
    <sheetView topLeftCell="A28" workbookViewId="0">
      <selection activeCell="C2" sqref="C2"/>
    </sheetView>
  </sheetViews>
  <sheetFormatPr defaultRowHeight="16.5" x14ac:dyDescent="0.3"/>
  <cols>
    <col min="1" max="3" width="9.140625" style="20"/>
    <col min="4" max="4" width="11.85546875" style="20" bestFit="1" customWidth="1"/>
    <col min="5" max="5" width="10.85546875" style="20" bestFit="1" customWidth="1"/>
    <col min="6" max="6" width="9.85546875" style="20" bestFit="1" customWidth="1"/>
    <col min="7" max="7" width="11.5703125" style="20" customWidth="1"/>
    <col min="8" max="8" width="11.85546875" style="20" bestFit="1" customWidth="1"/>
    <col min="9" max="9" width="9.7109375" style="20" bestFit="1" customWidth="1"/>
    <col min="10" max="10" width="11.85546875" style="20" bestFit="1" customWidth="1"/>
    <col min="11" max="11" width="11.5703125" style="20" bestFit="1" customWidth="1"/>
    <col min="12" max="16384" width="9.140625" style="20"/>
  </cols>
  <sheetData>
    <row r="2" spans="3:11" x14ac:dyDescent="0.3">
      <c r="C2" s="43" t="s">
        <v>407</v>
      </c>
    </row>
    <row r="4" spans="3:11" ht="58.5" x14ac:dyDescent="0.3">
      <c r="C4" s="21" t="s">
        <v>9</v>
      </c>
      <c r="D4" s="21" t="s">
        <v>154</v>
      </c>
      <c r="E4" s="21" t="s">
        <v>155</v>
      </c>
      <c r="F4" s="21" t="s">
        <v>158</v>
      </c>
      <c r="G4" s="21" t="s">
        <v>159</v>
      </c>
      <c r="H4" s="21" t="s">
        <v>156</v>
      </c>
      <c r="I4" s="21" t="s">
        <v>157</v>
      </c>
      <c r="J4" s="21" t="s">
        <v>6</v>
      </c>
      <c r="K4" s="21" t="s">
        <v>7</v>
      </c>
    </row>
    <row r="5" spans="3:11" x14ac:dyDescent="0.3">
      <c r="C5" s="20" t="s">
        <v>124</v>
      </c>
      <c r="D5" s="22">
        <v>7288.5491921250004</v>
      </c>
      <c r="E5" s="22">
        <v>6974.5283785999991</v>
      </c>
      <c r="F5" s="22">
        <v>312.16339502700004</v>
      </c>
      <c r="G5" s="22">
        <v>1.8574184979999999</v>
      </c>
      <c r="H5" s="22">
        <v>8446.2764668199998</v>
      </c>
      <c r="I5" s="22">
        <v>1.184637E-2</v>
      </c>
      <c r="J5" s="22">
        <v>8446.2883131899998</v>
      </c>
      <c r="K5" s="22">
        <v>1157.7391210649996</v>
      </c>
    </row>
    <row r="6" spans="3:11" x14ac:dyDescent="0.3">
      <c r="C6" s="20" t="s">
        <v>125</v>
      </c>
      <c r="D6" s="22">
        <v>8301.3522813020008</v>
      </c>
      <c r="E6" s="22">
        <v>7960.8998532699998</v>
      </c>
      <c r="F6" s="22">
        <v>338.21320801499996</v>
      </c>
      <c r="G6" s="22">
        <v>2.2392200170000001</v>
      </c>
      <c r="H6" s="22">
        <v>8842.9497399299999</v>
      </c>
      <c r="I6" s="22">
        <v>6.8919359999999999E-2</v>
      </c>
      <c r="J6" s="22">
        <v>8843.0186592900009</v>
      </c>
      <c r="K6" s="22">
        <v>541.66637798800082</v>
      </c>
    </row>
    <row r="7" spans="3:11" x14ac:dyDescent="0.3">
      <c r="C7" s="20" t="s">
        <v>126</v>
      </c>
      <c r="D7" s="22">
        <v>10020.553135312999</v>
      </c>
      <c r="E7" s="22">
        <v>9625.8509745289994</v>
      </c>
      <c r="F7" s="22">
        <v>392.25438408600002</v>
      </c>
      <c r="G7" s="22">
        <v>2.4477766979999998</v>
      </c>
      <c r="H7" s="22">
        <v>8552.2806971200007</v>
      </c>
      <c r="I7" s="22">
        <v>0.26481390999999999</v>
      </c>
      <c r="J7" s="22">
        <v>8552.545511029999</v>
      </c>
      <c r="K7" s="22">
        <v>-1468.007624283</v>
      </c>
    </row>
    <row r="8" spans="3:11" x14ac:dyDescent="0.3">
      <c r="C8" s="23" t="s">
        <v>127</v>
      </c>
      <c r="D8" s="24">
        <v>25610.454608739998</v>
      </c>
      <c r="E8" s="24">
        <v>24561.279206398998</v>
      </c>
      <c r="F8" s="24">
        <v>1042.630987128</v>
      </c>
      <c r="G8" s="24">
        <v>6.5444152129999997</v>
      </c>
      <c r="H8" s="24">
        <v>25841.506903869998</v>
      </c>
      <c r="I8" s="24">
        <v>0.34557963999999997</v>
      </c>
      <c r="J8" s="24">
        <v>25841.85248351</v>
      </c>
      <c r="K8" s="24">
        <v>231.39787477000047</v>
      </c>
    </row>
    <row r="9" spans="3:11" x14ac:dyDescent="0.3">
      <c r="C9" s="20" t="s">
        <v>128</v>
      </c>
      <c r="D9" s="22">
        <v>6979.2352502700005</v>
      </c>
      <c r="E9" s="22">
        <v>6672.3686317200008</v>
      </c>
      <c r="F9" s="22">
        <v>304.94663761000004</v>
      </c>
      <c r="G9" s="22">
        <v>1.9199809399999999</v>
      </c>
      <c r="H9" s="22">
        <v>6606.8290474799996</v>
      </c>
      <c r="I9" s="22">
        <v>0</v>
      </c>
      <c r="J9" s="22">
        <v>6606.8290474799996</v>
      </c>
      <c r="K9" s="22">
        <v>-372.40620279000092</v>
      </c>
    </row>
    <row r="10" spans="3:11" x14ac:dyDescent="0.3">
      <c r="C10" s="20" t="s">
        <v>10</v>
      </c>
      <c r="D10" s="22">
        <v>8599.3323865589991</v>
      </c>
      <c r="E10" s="22">
        <v>8274.7281452799998</v>
      </c>
      <c r="F10" s="22">
        <v>322.94436524899999</v>
      </c>
      <c r="G10" s="22">
        <v>1.6598760299999999</v>
      </c>
      <c r="H10" s="22">
        <v>9045.2085405800008</v>
      </c>
      <c r="I10" s="22">
        <v>8.3320100000000008E-2</v>
      </c>
      <c r="J10" s="22">
        <v>9045.2918606799994</v>
      </c>
      <c r="K10" s="22">
        <v>445.95947412100031</v>
      </c>
    </row>
    <row r="11" spans="3:11" x14ac:dyDescent="0.3">
      <c r="C11" s="20" t="s">
        <v>129</v>
      </c>
      <c r="D11" s="22">
        <v>8910.1247843019992</v>
      </c>
      <c r="E11" s="22">
        <v>8375.3469327900002</v>
      </c>
      <c r="F11" s="22">
        <v>532.94506237600001</v>
      </c>
      <c r="G11" s="22">
        <v>1.8327891359999999</v>
      </c>
      <c r="H11" s="22">
        <v>10405.490992450001</v>
      </c>
      <c r="I11" s="22">
        <v>1.6382468700000001</v>
      </c>
      <c r="J11" s="22">
        <v>10407.129239320002</v>
      </c>
      <c r="K11" s="22">
        <v>1497.0044550180016</v>
      </c>
    </row>
    <row r="12" spans="3:11" x14ac:dyDescent="0.3">
      <c r="C12" s="23" t="s">
        <v>130</v>
      </c>
      <c r="D12" s="24">
        <v>24488.692421131</v>
      </c>
      <c r="E12" s="24">
        <v>23322.443709790001</v>
      </c>
      <c r="F12" s="24">
        <v>1160.836065235</v>
      </c>
      <c r="G12" s="24">
        <v>5.4126461059999995</v>
      </c>
      <c r="H12" s="24">
        <v>26057.528580510003</v>
      </c>
      <c r="I12" s="24">
        <v>1.7215669700000003</v>
      </c>
      <c r="J12" s="24">
        <v>26059.250147480005</v>
      </c>
      <c r="K12" s="24">
        <v>1570.5577263490029</v>
      </c>
    </row>
    <row r="13" spans="3:11" x14ac:dyDescent="0.3">
      <c r="C13" s="20" t="s">
        <v>131</v>
      </c>
      <c r="D13" s="22">
        <v>8460.4021517519996</v>
      </c>
      <c r="E13" s="22">
        <v>8102.9999907010006</v>
      </c>
      <c r="F13" s="22">
        <v>355.82733655099997</v>
      </c>
      <c r="G13" s="22">
        <v>1.5748245000000001</v>
      </c>
      <c r="H13" s="22">
        <v>10061.08782465</v>
      </c>
      <c r="I13" s="22">
        <v>0.89810137000000001</v>
      </c>
      <c r="J13" s="22">
        <v>10061.985926020001</v>
      </c>
      <c r="K13" s="22">
        <v>1601.5837742680005</v>
      </c>
    </row>
    <row r="14" spans="3:11" x14ac:dyDescent="0.3">
      <c r="C14" s="20" t="s">
        <v>132</v>
      </c>
      <c r="D14" s="22">
        <v>7195.4753792180009</v>
      </c>
      <c r="E14" s="22">
        <v>6853.1703659000004</v>
      </c>
      <c r="F14" s="22">
        <v>339.79584011200001</v>
      </c>
      <c r="G14" s="22">
        <v>2.5091732059999998</v>
      </c>
      <c r="H14" s="22">
        <v>10913.071392450001</v>
      </c>
      <c r="I14" s="22">
        <v>1.7426070500000002</v>
      </c>
      <c r="J14" s="22">
        <v>10914.8139995</v>
      </c>
      <c r="K14" s="22">
        <v>3719.3386202819997</v>
      </c>
    </row>
    <row r="15" spans="3:11" x14ac:dyDescent="0.3">
      <c r="C15" s="20" t="s">
        <v>133</v>
      </c>
      <c r="D15" s="22">
        <v>12099.384146603001</v>
      </c>
      <c r="E15" s="22">
        <v>11765.420518161</v>
      </c>
      <c r="F15" s="22">
        <v>331.92401612399999</v>
      </c>
      <c r="G15" s="22">
        <v>2.0396123180000001</v>
      </c>
      <c r="H15" s="22">
        <v>8888.58425489</v>
      </c>
      <c r="I15" s="22">
        <v>7.5562900000000002E-3</v>
      </c>
      <c r="J15" s="22">
        <v>8888.5918111800001</v>
      </c>
      <c r="K15" s="22">
        <v>-3210.7923354230002</v>
      </c>
    </row>
    <row r="16" spans="3:11" x14ac:dyDescent="0.3">
      <c r="C16" s="23" t="s">
        <v>134</v>
      </c>
      <c r="D16" s="24">
        <v>27755.261677573002</v>
      </c>
      <c r="E16" s="24">
        <v>26721.590874762001</v>
      </c>
      <c r="F16" s="24">
        <v>1027.5471927869999</v>
      </c>
      <c r="G16" s="24">
        <v>6.1236100240000004</v>
      </c>
      <c r="H16" s="24">
        <v>29862.743471989997</v>
      </c>
      <c r="I16" s="24">
        <v>2.6482647099999999</v>
      </c>
      <c r="J16" s="24">
        <v>29865.391736699996</v>
      </c>
      <c r="K16" s="24">
        <v>2110.1300591269951</v>
      </c>
    </row>
    <row r="17" spans="3:11" x14ac:dyDescent="0.3">
      <c r="C17" s="20" t="s">
        <v>135</v>
      </c>
      <c r="D17" s="22">
        <v>7342.1767168260003</v>
      </c>
      <c r="E17" s="22">
        <v>7029.1780705500005</v>
      </c>
      <c r="F17" s="22">
        <v>311.55429800600001</v>
      </c>
      <c r="G17" s="22">
        <v>1.4443482700000001</v>
      </c>
      <c r="H17" s="22">
        <v>4268.7344198000001</v>
      </c>
      <c r="I17" s="22">
        <v>2.9564860000000002E-2</v>
      </c>
      <c r="J17" s="22">
        <v>4268.7639846600005</v>
      </c>
      <c r="K17" s="22">
        <v>-3073.4127321659998</v>
      </c>
    </row>
    <row r="18" spans="3:11" x14ac:dyDescent="0.3">
      <c r="C18" s="20" t="s">
        <v>136</v>
      </c>
      <c r="D18" s="22">
        <v>7282.1574646420004</v>
      </c>
      <c r="E18" s="22">
        <v>6944.1423104500009</v>
      </c>
      <c r="F18" s="22">
        <v>336.27559169300002</v>
      </c>
      <c r="G18" s="22">
        <v>1.739562499</v>
      </c>
      <c r="H18" s="22">
        <v>8574.7587545299994</v>
      </c>
      <c r="I18" s="22">
        <v>22.57081487</v>
      </c>
      <c r="J18" s="22">
        <v>8597.3295693999989</v>
      </c>
      <c r="K18" s="22">
        <v>1315.1721047579995</v>
      </c>
    </row>
    <row r="19" spans="3:11" x14ac:dyDescent="0.3">
      <c r="C19" s="20" t="s">
        <v>137</v>
      </c>
      <c r="D19" s="22">
        <v>8062.3495445400004</v>
      </c>
      <c r="E19" s="22">
        <v>7764.2584773389999</v>
      </c>
      <c r="F19" s="22">
        <v>295.87357895099996</v>
      </c>
      <c r="G19" s="22">
        <v>2.2174882500000002</v>
      </c>
      <c r="H19" s="22">
        <v>7899.7457552599999</v>
      </c>
      <c r="I19" s="22">
        <v>0.67748721999999995</v>
      </c>
      <c r="J19" s="22">
        <v>7900.4232424800002</v>
      </c>
      <c r="K19" s="22">
        <v>-161.92630205999947</v>
      </c>
    </row>
    <row r="20" spans="3:11" x14ac:dyDescent="0.3">
      <c r="C20" s="23" t="s">
        <v>138</v>
      </c>
      <c r="D20" s="24">
        <v>22686.683726007999</v>
      </c>
      <c r="E20" s="24">
        <v>21737.578858339002</v>
      </c>
      <c r="F20" s="24">
        <v>943.70346864999999</v>
      </c>
      <c r="G20" s="24">
        <v>5.4013990190000003</v>
      </c>
      <c r="H20" s="24">
        <v>20743.238929589999</v>
      </c>
      <c r="I20" s="24">
        <v>23.27786695</v>
      </c>
      <c r="J20" s="24">
        <v>20766.51679654</v>
      </c>
      <c r="K20" s="24">
        <v>-1920.1669294679984</v>
      </c>
    </row>
    <row r="21" spans="3:11" x14ac:dyDescent="0.3">
      <c r="C21" s="23" t="s">
        <v>139</v>
      </c>
      <c r="D21" s="24">
        <v>100541.092433452</v>
      </c>
      <c r="E21" s="24">
        <v>96342.892649289992</v>
      </c>
      <c r="F21" s="24">
        <v>4174.7177138000006</v>
      </c>
      <c r="G21" s="24">
        <v>23.482070361999998</v>
      </c>
      <c r="H21" s="24">
        <v>102505.01788596</v>
      </c>
      <c r="I21" s="24">
        <v>27.993278270000001</v>
      </c>
      <c r="J21" s="24">
        <v>102533.01116422999</v>
      </c>
      <c r="K21" s="24">
        <v>1991.9187307779998</v>
      </c>
    </row>
    <row r="22" spans="3:11" x14ac:dyDescent="0.3">
      <c r="C22" s="20" t="s">
        <v>140</v>
      </c>
      <c r="D22" s="22">
        <v>6032.9675267399998</v>
      </c>
      <c r="E22" s="22">
        <v>5752.0821427800001</v>
      </c>
      <c r="F22" s="22">
        <v>279.32939652200002</v>
      </c>
      <c r="G22" s="22">
        <v>1.5559874380000001</v>
      </c>
      <c r="H22" s="22">
        <v>6969.48261585</v>
      </c>
      <c r="I22" s="22">
        <v>0</v>
      </c>
      <c r="J22" s="22">
        <v>6969.48261585</v>
      </c>
      <c r="K22" s="22">
        <v>936.51508911000064</v>
      </c>
    </row>
    <row r="23" spans="3:11" x14ac:dyDescent="0.3">
      <c r="C23" s="20" t="s">
        <v>125</v>
      </c>
      <c r="D23" s="22">
        <v>7002.7165017259995</v>
      </c>
      <c r="E23" s="22">
        <v>6707.9729660189996</v>
      </c>
      <c r="F23" s="22">
        <v>293.15350486699998</v>
      </c>
      <c r="G23" s="22">
        <v>1.5900308400000001</v>
      </c>
      <c r="H23" s="22">
        <v>6097.3588886199996</v>
      </c>
      <c r="I23" s="22">
        <v>6.0566194299999996</v>
      </c>
      <c r="J23" s="22">
        <v>6103.4155080500004</v>
      </c>
      <c r="K23" s="22">
        <v>-899.30099367599962</v>
      </c>
    </row>
    <row r="24" spans="3:11" x14ac:dyDescent="0.3">
      <c r="C24" s="20" t="s">
        <v>126</v>
      </c>
      <c r="D24" s="22">
        <v>7253.1298300509998</v>
      </c>
      <c r="E24" s="22">
        <v>6934.981817079999</v>
      </c>
      <c r="F24" s="22">
        <v>316.24116698199998</v>
      </c>
      <c r="G24" s="22">
        <v>1.906845989</v>
      </c>
      <c r="H24" s="22">
        <v>8423.4317562399992</v>
      </c>
      <c r="I24" s="22">
        <v>5.6903868300000005</v>
      </c>
      <c r="J24" s="22">
        <v>8429.1221430699989</v>
      </c>
      <c r="K24" s="22">
        <v>1175.992313019</v>
      </c>
    </row>
    <row r="25" spans="3:11" x14ac:dyDescent="0.3">
      <c r="C25" s="23" t="s">
        <v>127</v>
      </c>
      <c r="D25" s="24">
        <v>20288.813858516998</v>
      </c>
      <c r="E25" s="24">
        <v>19395.036925878998</v>
      </c>
      <c r="F25" s="24">
        <v>888.72406837099993</v>
      </c>
      <c r="G25" s="24">
        <v>5.0528642670000004</v>
      </c>
      <c r="H25" s="24">
        <v>21490.273260710001</v>
      </c>
      <c r="I25" s="24">
        <v>11.747006259999999</v>
      </c>
      <c r="J25" s="24">
        <v>21502.020266969997</v>
      </c>
      <c r="K25" s="24">
        <v>1213.2064084529991</v>
      </c>
    </row>
    <row r="26" spans="3:11" x14ac:dyDescent="0.3">
      <c r="C26" s="20" t="s">
        <v>128</v>
      </c>
      <c r="D26" s="22">
        <v>6216.0399036429999</v>
      </c>
      <c r="E26" s="22">
        <v>5937.9341236389992</v>
      </c>
      <c r="F26" s="22">
        <v>276.72603055500002</v>
      </c>
      <c r="G26" s="22">
        <v>1.379749449</v>
      </c>
      <c r="H26" s="22">
        <v>6633.6400281300002</v>
      </c>
      <c r="I26" s="22">
        <v>2.7011993599999999</v>
      </c>
      <c r="J26" s="22">
        <v>6636.3412274900002</v>
      </c>
      <c r="K26" s="22">
        <v>420.30132384700011</v>
      </c>
    </row>
    <row r="27" spans="3:11" x14ac:dyDescent="0.3">
      <c r="C27" s="20" t="s">
        <v>10</v>
      </c>
      <c r="D27" s="22">
        <v>6842.3808462970001</v>
      </c>
      <c r="E27" s="22">
        <v>6528.9684635000003</v>
      </c>
      <c r="F27" s="22">
        <v>312.30166891699997</v>
      </c>
      <c r="G27" s="22">
        <v>1.1107138799999998</v>
      </c>
      <c r="H27" s="22">
        <v>8919.6072555300016</v>
      </c>
      <c r="I27" s="22">
        <v>3.4004051800000004</v>
      </c>
      <c r="J27" s="22">
        <v>8923.0076607100018</v>
      </c>
      <c r="K27" s="22">
        <v>2080.6268144130013</v>
      </c>
    </row>
    <row r="28" spans="3:11" x14ac:dyDescent="0.3">
      <c r="C28" s="20" t="s">
        <v>129</v>
      </c>
      <c r="D28" s="22">
        <v>6948.0081421200002</v>
      </c>
      <c r="E28" s="22">
        <v>6621.8844393499994</v>
      </c>
      <c r="F28" s="22">
        <v>324.05130400999997</v>
      </c>
      <c r="G28" s="22">
        <v>2.07239876</v>
      </c>
      <c r="H28" s="22">
        <v>7596.4704380399999</v>
      </c>
      <c r="I28" s="22">
        <v>0.51335445000000002</v>
      </c>
      <c r="J28" s="22">
        <v>7596.9837924899994</v>
      </c>
      <c r="K28" s="22">
        <v>648.97565036999993</v>
      </c>
    </row>
    <row r="29" spans="3:11" x14ac:dyDescent="0.3">
      <c r="C29" s="23" t="s">
        <v>130</v>
      </c>
      <c r="D29" s="24">
        <v>20006.428892059997</v>
      </c>
      <c r="E29" s="24">
        <v>19088.787026488997</v>
      </c>
      <c r="F29" s="24">
        <v>913.07900348199996</v>
      </c>
      <c r="G29" s="24">
        <v>4.5628620889999993</v>
      </c>
      <c r="H29" s="24">
        <v>23149.717721699999</v>
      </c>
      <c r="I29" s="24">
        <v>6.6149589899999999</v>
      </c>
      <c r="J29" s="24">
        <v>23156.332680690004</v>
      </c>
      <c r="K29" s="24">
        <v>3149.9037886300048</v>
      </c>
    </row>
    <row r="30" spans="3:11" x14ac:dyDescent="0.3">
      <c r="C30" s="20" t="s">
        <v>131</v>
      </c>
      <c r="D30" s="22">
        <v>7174.3667813210004</v>
      </c>
      <c r="E30" s="22">
        <v>6854.6087395900004</v>
      </c>
      <c r="F30" s="22">
        <v>318.063393131</v>
      </c>
      <c r="G30" s="22">
        <v>1.6946486000000001</v>
      </c>
      <c r="H30" s="22">
        <v>8170.3572742700007</v>
      </c>
      <c r="I30" s="22">
        <v>6.2381589999999994E-2</v>
      </c>
      <c r="J30" s="22">
        <v>8170.4196558600006</v>
      </c>
      <c r="K30" s="22">
        <v>996.05287453900053</v>
      </c>
    </row>
    <row r="31" spans="3:11" x14ac:dyDescent="0.3">
      <c r="C31" s="20" t="s">
        <v>132</v>
      </c>
      <c r="D31" s="22">
        <v>7199.0926367370002</v>
      </c>
      <c r="E31" s="22">
        <v>6863.5525015210005</v>
      </c>
      <c r="F31" s="22">
        <v>333.63828573799998</v>
      </c>
      <c r="G31" s="22">
        <v>1.9018494779999999</v>
      </c>
      <c r="H31" s="22">
        <v>7835.9253518900005</v>
      </c>
      <c r="I31" s="22">
        <v>0.45775627000000002</v>
      </c>
      <c r="J31" s="22">
        <v>7836.383108160001</v>
      </c>
      <c r="K31" s="22">
        <v>637.29047142300033</v>
      </c>
    </row>
    <row r="32" spans="3:11" x14ac:dyDescent="0.3">
      <c r="C32" s="20" t="s">
        <v>133</v>
      </c>
      <c r="D32" s="22">
        <v>8492.4538937540001</v>
      </c>
      <c r="E32" s="22">
        <v>8148.8339912399997</v>
      </c>
      <c r="F32" s="22">
        <v>342.01656361400001</v>
      </c>
      <c r="G32" s="22">
        <v>1.6033389</v>
      </c>
      <c r="H32" s="22">
        <v>5097.84450268</v>
      </c>
      <c r="I32" s="22">
        <v>0.10652557000000001</v>
      </c>
      <c r="J32" s="22">
        <v>5097.9510282499996</v>
      </c>
      <c r="K32" s="22">
        <v>-3394.5028655039996</v>
      </c>
    </row>
    <row r="33" spans="3:11" x14ac:dyDescent="0.3">
      <c r="C33" s="23" t="s">
        <v>134</v>
      </c>
      <c r="D33" s="24">
        <v>22865.913311812001</v>
      </c>
      <c r="E33" s="24">
        <v>21866.995232350997</v>
      </c>
      <c r="F33" s="24">
        <v>993.71824248300004</v>
      </c>
      <c r="G33" s="24">
        <v>5.1998369780000004</v>
      </c>
      <c r="H33" s="24">
        <v>21104.127128839998</v>
      </c>
      <c r="I33" s="24">
        <v>0.62666342999999991</v>
      </c>
      <c r="J33" s="24">
        <v>21104.753792269999</v>
      </c>
      <c r="K33" s="24">
        <v>-1761.1595195419998</v>
      </c>
    </row>
    <row r="34" spans="3:11" x14ac:dyDescent="0.3">
      <c r="C34" s="20" t="s">
        <v>135</v>
      </c>
      <c r="D34" s="22">
        <v>8598.5810077259994</v>
      </c>
      <c r="E34" s="22">
        <v>8242.7562237710008</v>
      </c>
      <c r="F34" s="22">
        <v>354.26289397599999</v>
      </c>
      <c r="G34" s="22">
        <v>1.561889979</v>
      </c>
      <c r="H34" s="22">
        <v>3942.2066739100001</v>
      </c>
      <c r="I34" s="22">
        <v>3.6942779100000003</v>
      </c>
      <c r="J34" s="22">
        <v>3945.9009518199996</v>
      </c>
      <c r="K34" s="22">
        <v>-4652.6800559060002</v>
      </c>
    </row>
    <row r="35" spans="3:11" x14ac:dyDescent="0.3">
      <c r="C35" s="20" t="s">
        <v>136</v>
      </c>
      <c r="D35" s="22">
        <v>9739.5963472599997</v>
      </c>
      <c r="E35" s="22">
        <v>9365.9107483999996</v>
      </c>
      <c r="F35" s="22">
        <v>370.930962642</v>
      </c>
      <c r="G35" s="22">
        <v>2.7546362179999999</v>
      </c>
      <c r="H35" s="22">
        <v>3242.9545087800002</v>
      </c>
      <c r="I35" s="22">
        <v>0.44479400000000002</v>
      </c>
      <c r="J35" s="22">
        <v>3243.3993027800002</v>
      </c>
      <c r="K35" s="22">
        <v>-6496.1970444799999</v>
      </c>
    </row>
    <row r="36" spans="3:11" x14ac:dyDescent="0.3">
      <c r="C36" s="20" t="s">
        <v>137</v>
      </c>
      <c r="D36" s="22">
        <v>6689.8246709160003</v>
      </c>
      <c r="E36" s="22">
        <v>6392.5710869510003</v>
      </c>
      <c r="F36" s="22">
        <v>295.27111541200003</v>
      </c>
      <c r="G36" s="22">
        <v>1.9824685530000001</v>
      </c>
      <c r="H36" s="22">
        <v>4945.78279226</v>
      </c>
      <c r="I36" s="22">
        <v>0.81974242000000008</v>
      </c>
      <c r="J36" s="22">
        <v>4946.6025346800006</v>
      </c>
      <c r="K36" s="22">
        <v>-1743.2221362360001</v>
      </c>
    </row>
    <row r="37" spans="3:11" x14ac:dyDescent="0.3">
      <c r="C37" s="23" t="s">
        <v>138</v>
      </c>
      <c r="D37" s="24">
        <v>25028.002025902002</v>
      </c>
      <c r="E37" s="24">
        <v>24001.238059122003</v>
      </c>
      <c r="F37" s="24">
        <v>1020.46497203</v>
      </c>
      <c r="G37" s="24">
        <v>6.2989947500000003</v>
      </c>
      <c r="H37" s="24">
        <v>12130.943974950002</v>
      </c>
      <c r="I37" s="24">
        <v>4.95881433</v>
      </c>
      <c r="J37" s="24">
        <v>12135.90278928</v>
      </c>
      <c r="K37" s="24">
        <v>-12892.099236622</v>
      </c>
    </row>
    <row r="38" spans="3:11" x14ac:dyDescent="0.3">
      <c r="C38" s="23" t="s">
        <v>141</v>
      </c>
      <c r="D38" s="24">
        <v>88189.158088291006</v>
      </c>
      <c r="E38" s="24">
        <v>84352.057243841002</v>
      </c>
      <c r="F38" s="24">
        <v>3815.9862863659996</v>
      </c>
      <c r="G38" s="24">
        <v>21.114558083999999</v>
      </c>
      <c r="H38" s="24">
        <v>77875.062086200007</v>
      </c>
      <c r="I38" s="24">
        <v>23.947443009999997</v>
      </c>
      <c r="J38" s="24">
        <v>77899.009529210001</v>
      </c>
      <c r="K38" s="24">
        <v>-10290.148559080993</v>
      </c>
    </row>
    <row r="39" spans="3:11" x14ac:dyDescent="0.3">
      <c r="C39" s="20" t="s">
        <v>142</v>
      </c>
      <c r="D39" s="22">
        <v>7744.4375337399997</v>
      </c>
      <c r="E39" s="22">
        <v>7424.3234334600002</v>
      </c>
      <c r="F39" s="22">
        <v>317.87560055099999</v>
      </c>
      <c r="G39" s="22">
        <v>2.2384997289999999</v>
      </c>
      <c r="H39" s="22">
        <v>6189.7160138100007</v>
      </c>
      <c r="I39" s="22">
        <v>7.6336499999999996E-3</v>
      </c>
      <c r="J39" s="22">
        <v>6189.7236474600004</v>
      </c>
      <c r="K39" s="22">
        <v>-1554.7138862799998</v>
      </c>
    </row>
    <row r="40" spans="3:11" x14ac:dyDescent="0.3">
      <c r="C40" s="20" t="s">
        <v>125</v>
      </c>
      <c r="D40" s="22">
        <v>7456.6691666280003</v>
      </c>
      <c r="E40" s="22">
        <v>7123.5459725200008</v>
      </c>
      <c r="F40" s="22">
        <v>331.34039632700001</v>
      </c>
      <c r="G40" s="22">
        <v>1.782797781</v>
      </c>
      <c r="H40" s="22">
        <v>4556.4967580699995</v>
      </c>
      <c r="I40" s="22">
        <v>0.23097439</v>
      </c>
      <c r="J40" s="22">
        <v>4556.72773246</v>
      </c>
      <c r="K40" s="22">
        <v>-2899.9414341680003</v>
      </c>
    </row>
    <row r="41" spans="3:11" x14ac:dyDescent="0.3">
      <c r="C41" s="20" t="s">
        <v>126</v>
      </c>
      <c r="D41" s="22">
        <v>7201.2290413360006</v>
      </c>
      <c r="E41" s="22">
        <v>6897.9111344900011</v>
      </c>
      <c r="F41" s="22">
        <v>301.41624818599996</v>
      </c>
      <c r="G41" s="22">
        <v>1.9016586599999998</v>
      </c>
      <c r="H41" s="22">
        <v>6853.7103271999995</v>
      </c>
      <c r="I41" s="22">
        <v>14.367109769999999</v>
      </c>
      <c r="J41" s="22">
        <v>6868.0774369700002</v>
      </c>
      <c r="K41" s="22">
        <v>-333.15160436600019</v>
      </c>
    </row>
    <row r="42" spans="3:11" x14ac:dyDescent="0.3">
      <c r="C42" s="23" t="s">
        <v>127</v>
      </c>
      <c r="D42" s="24">
        <v>22402.335741704002</v>
      </c>
      <c r="E42" s="24">
        <v>21445.780540470005</v>
      </c>
      <c r="F42" s="24">
        <v>950.63224506400002</v>
      </c>
      <c r="G42" s="24">
        <v>5.92295617</v>
      </c>
      <c r="H42" s="24">
        <v>17599.923099080002</v>
      </c>
      <c r="I42" s="24">
        <v>14.605717809999998</v>
      </c>
      <c r="J42" s="24">
        <v>17614.528816890004</v>
      </c>
      <c r="K42" s="24">
        <v>-4787.8069248139991</v>
      </c>
    </row>
    <row r="43" spans="3:11" x14ac:dyDescent="0.3">
      <c r="C43" s="20" t="s">
        <v>128</v>
      </c>
      <c r="D43" s="22">
        <v>8134.9464532089996</v>
      </c>
      <c r="E43" s="22">
        <v>7749.7118431000008</v>
      </c>
      <c r="F43" s="22">
        <v>382.72532587900002</v>
      </c>
      <c r="G43" s="22">
        <v>2.50928423</v>
      </c>
      <c r="H43" s="22">
        <v>6484.4565925100005</v>
      </c>
      <c r="I43" s="22">
        <v>14.41157471</v>
      </c>
      <c r="J43" s="22">
        <v>6498.86816722</v>
      </c>
      <c r="K43" s="22">
        <v>-1636.0782859889994</v>
      </c>
    </row>
    <row r="44" spans="3:11" x14ac:dyDescent="0.3">
      <c r="C44" s="20" t="s">
        <v>10</v>
      </c>
      <c r="D44" s="22">
        <v>8461.6657863380005</v>
      </c>
      <c r="E44" s="22">
        <v>8114.5396209300006</v>
      </c>
      <c r="F44" s="22">
        <v>344.84009571600001</v>
      </c>
      <c r="G44" s="22">
        <v>2.2860696919999999</v>
      </c>
      <c r="H44" s="22">
        <v>6495.0108274200002</v>
      </c>
      <c r="I44" s="22">
        <v>5.1212230000000004E-2</v>
      </c>
      <c r="J44" s="22">
        <v>6495.0620396499999</v>
      </c>
      <c r="K44" s="22">
        <v>-1966.6037466880007</v>
      </c>
    </row>
    <row r="45" spans="3:11" x14ac:dyDescent="0.3">
      <c r="C45" s="20" t="s">
        <v>129</v>
      </c>
      <c r="D45" s="22">
        <v>8287.7975874429994</v>
      </c>
      <c r="E45" s="22">
        <v>7949.1763247599993</v>
      </c>
      <c r="F45" s="22">
        <v>335.60599266100002</v>
      </c>
      <c r="G45" s="22">
        <v>3.0152700219999997</v>
      </c>
      <c r="H45" s="22">
        <v>5381.2770746199994</v>
      </c>
      <c r="I45" s="22">
        <v>0.36133712000000001</v>
      </c>
      <c r="J45" s="22">
        <v>5381.6384117399994</v>
      </c>
      <c r="K45" s="22">
        <v>-2906.1591757030001</v>
      </c>
    </row>
    <row r="46" spans="3:11" x14ac:dyDescent="0.3">
      <c r="C46" s="23" t="s">
        <v>130</v>
      </c>
      <c r="D46" s="24">
        <v>24884.409826990002</v>
      </c>
      <c r="E46" s="24">
        <v>23813.427788790003</v>
      </c>
      <c r="F46" s="24">
        <v>1063.1714142559999</v>
      </c>
      <c r="G46" s="24">
        <v>7.8106239440000005</v>
      </c>
      <c r="H46" s="24">
        <v>18360.744494549999</v>
      </c>
      <c r="I46" s="24">
        <v>14.824124060000001</v>
      </c>
      <c r="J46" s="24">
        <v>18375.568618609999</v>
      </c>
      <c r="K46" s="24">
        <v>-6508.8412083800013</v>
      </c>
    </row>
    <row r="47" spans="3:11" x14ac:dyDescent="0.3">
      <c r="C47" s="20" t="s">
        <v>131</v>
      </c>
      <c r="D47" s="22">
        <v>7092.4121407849998</v>
      </c>
      <c r="E47" s="22">
        <v>6738.2664421299987</v>
      </c>
      <c r="F47" s="22">
        <v>352.13708129100002</v>
      </c>
      <c r="G47" s="22">
        <v>2.008617364</v>
      </c>
      <c r="H47" s="22">
        <v>3819.3882223800001</v>
      </c>
      <c r="I47" s="22">
        <v>52.433058420000002</v>
      </c>
      <c r="J47" s="22">
        <v>3871.8212808000003</v>
      </c>
      <c r="K47" s="22">
        <v>-3220.5908599849995</v>
      </c>
    </row>
    <row r="48" spans="3:11" x14ac:dyDescent="0.3">
      <c r="C48" s="20" t="s">
        <v>132</v>
      </c>
      <c r="D48" s="22">
        <v>8733.7762310910002</v>
      </c>
      <c r="E48" s="22">
        <v>8353.2027408800004</v>
      </c>
      <c r="F48" s="22">
        <v>378.86750825400003</v>
      </c>
      <c r="G48" s="22">
        <v>1.7059819569999999</v>
      </c>
      <c r="H48" s="22">
        <v>3819.0952422800001</v>
      </c>
      <c r="I48" s="22">
        <v>1.0938100000000001E-2</v>
      </c>
      <c r="J48" s="22">
        <v>3819.1061803800003</v>
      </c>
      <c r="K48" s="22">
        <v>-4914.6700507109999</v>
      </c>
    </row>
    <row r="49" spans="3:11" x14ac:dyDescent="0.3">
      <c r="C49" s="20" t="s">
        <v>133</v>
      </c>
      <c r="D49" s="26">
        <v>8085.2387216809993</v>
      </c>
      <c r="E49" s="26">
        <v>7745.7819344700001</v>
      </c>
      <c r="F49" s="26">
        <v>337.78402069499998</v>
      </c>
      <c r="G49" s="26">
        <v>1.672766516</v>
      </c>
      <c r="H49" s="26">
        <v>3937.7482495599997</v>
      </c>
      <c r="I49" s="26">
        <v>1.6311266299999998</v>
      </c>
      <c r="J49" s="26">
        <v>3939.3793761900001</v>
      </c>
      <c r="K49" s="26">
        <v>-4145.8593454909997</v>
      </c>
    </row>
    <row r="50" spans="3:11" x14ac:dyDescent="0.3">
      <c r="C50" s="23" t="s">
        <v>134</v>
      </c>
      <c r="D50" s="27">
        <v>23911.427093556998</v>
      </c>
      <c r="E50" s="27">
        <v>22837.251117479995</v>
      </c>
      <c r="F50" s="27">
        <v>1068.78861024</v>
      </c>
      <c r="G50" s="27">
        <v>5.3873658369999999</v>
      </c>
      <c r="H50" s="27">
        <v>11576.231714219999</v>
      </c>
      <c r="I50" s="27">
        <v>54.075123150000003</v>
      </c>
      <c r="J50" s="27">
        <v>11630.306837369999</v>
      </c>
      <c r="K50" s="27">
        <v>-12281.120256187</v>
      </c>
    </row>
    <row r="51" spans="3:11" x14ac:dyDescent="0.3">
      <c r="C51" s="28" t="s">
        <v>135</v>
      </c>
      <c r="D51" s="29">
        <v>8189.7227678629997</v>
      </c>
      <c r="E51" s="29">
        <v>7810.1184532099996</v>
      </c>
      <c r="F51" s="29">
        <v>377.75789220099995</v>
      </c>
      <c r="G51" s="29">
        <v>1.8464224520000001</v>
      </c>
      <c r="H51" s="29">
        <v>3233.6047301500003</v>
      </c>
      <c r="I51" s="29">
        <v>3.0157720000000002E-2</v>
      </c>
      <c r="J51" s="29">
        <v>3233.6348878700001</v>
      </c>
      <c r="K51" s="29">
        <v>-4956.0878799929997</v>
      </c>
    </row>
    <row r="52" spans="3:11" x14ac:dyDescent="0.3">
      <c r="C52" s="30" t="s">
        <v>151</v>
      </c>
      <c r="D52" s="31">
        <v>104.48404618200038</v>
      </c>
      <c r="E52" s="31">
        <v>64.336518739999519</v>
      </c>
      <c r="F52" s="31">
        <v>39.973871505999966</v>
      </c>
      <c r="G52" s="31">
        <v>0.17365593600000007</v>
      </c>
      <c r="H52" s="31">
        <v>-704.1435194099995</v>
      </c>
      <c r="I52" s="31">
        <v>-1.6009689099999997</v>
      </c>
      <c r="J52" s="31">
        <v>-705.74448832000007</v>
      </c>
      <c r="K52" s="31">
        <v>-810.228534502</v>
      </c>
    </row>
    <row r="53" spans="3:11" x14ac:dyDescent="0.3">
      <c r="C53" s="23" t="s">
        <v>152</v>
      </c>
      <c r="D53" s="32">
        <v>1.2922815241289145</v>
      </c>
      <c r="E53" s="32">
        <v>0.83060069705411488</v>
      </c>
      <c r="F53" s="32">
        <v>11.834151131173291</v>
      </c>
      <c r="G53" s="32">
        <v>10.381361316058294</v>
      </c>
      <c r="H53" s="32">
        <v>-17.881882608637557</v>
      </c>
      <c r="I53" s="32">
        <v>-98.151111051384149</v>
      </c>
      <c r="J53" s="32">
        <v>-17.915118624664323</v>
      </c>
      <c r="K53" s="32">
        <v>19.54307821328279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0"/>
  <sheetViews>
    <sheetView topLeftCell="A25" workbookViewId="0">
      <selection activeCell="F61" sqref="F61"/>
    </sheetView>
  </sheetViews>
  <sheetFormatPr defaultRowHeight="13.5" x14ac:dyDescent="0.3"/>
  <cols>
    <col min="1" max="1" width="9.140625" style="13"/>
    <col min="2" max="5" width="10.5703125" style="13" bestFit="1" customWidth="1"/>
    <col min="6" max="6" width="9.42578125" style="13" bestFit="1" customWidth="1"/>
    <col min="7" max="7" width="10.5703125" style="13" bestFit="1" customWidth="1"/>
    <col min="8" max="8" width="9.5703125" style="13" bestFit="1" customWidth="1"/>
    <col min="9" max="9" width="9.42578125" style="13" bestFit="1" customWidth="1"/>
    <col min="10" max="13" width="9.5703125" style="13" bestFit="1" customWidth="1"/>
    <col min="14" max="14" width="11.5703125" style="13" bestFit="1" customWidth="1"/>
    <col min="15" max="16384" width="9.140625" style="13"/>
  </cols>
  <sheetData>
    <row r="2" spans="1:14" x14ac:dyDescent="0.3">
      <c r="A2" s="115" t="s">
        <v>165</v>
      </c>
    </row>
    <row r="5" spans="1:14" ht="27" x14ac:dyDescent="0.3">
      <c r="A5" s="114" t="s">
        <v>13</v>
      </c>
      <c r="B5" s="113" t="s">
        <v>14</v>
      </c>
      <c r="C5" s="113" t="s">
        <v>15</v>
      </c>
      <c r="D5" s="113" t="s">
        <v>16</v>
      </c>
      <c r="E5" s="113" t="s">
        <v>17</v>
      </c>
      <c r="F5" s="113" t="s">
        <v>18</v>
      </c>
      <c r="G5" s="113" t="s">
        <v>19</v>
      </c>
      <c r="H5" s="113" t="s">
        <v>20</v>
      </c>
      <c r="I5" s="113" t="s">
        <v>21</v>
      </c>
      <c r="J5" s="113" t="s">
        <v>408</v>
      </c>
      <c r="K5" s="113" t="s">
        <v>22</v>
      </c>
      <c r="L5" s="113" t="s">
        <v>23</v>
      </c>
      <c r="M5" s="113" t="s">
        <v>106</v>
      </c>
      <c r="N5" s="113" t="s">
        <v>56</v>
      </c>
    </row>
    <row r="6" spans="1:14" x14ac:dyDescent="0.3">
      <c r="A6" s="112" t="s">
        <v>124</v>
      </c>
      <c r="B6" s="109">
        <v>1075.5486047039999</v>
      </c>
      <c r="C6" s="109">
        <v>2225.2344518499999</v>
      </c>
      <c r="D6" s="109">
        <v>876.96010940100007</v>
      </c>
      <c r="E6" s="109">
        <v>1089.265091733</v>
      </c>
      <c r="F6" s="109">
        <v>39.318820226999996</v>
      </c>
      <c r="G6" s="109">
        <v>788.87090510500002</v>
      </c>
      <c r="H6" s="109">
        <v>281.12565135799997</v>
      </c>
      <c r="I6" s="109">
        <v>60.343006130999996</v>
      </c>
      <c r="J6" s="109">
        <v>132.10480717299998</v>
      </c>
      <c r="K6" s="109">
        <v>429.79699852300001</v>
      </c>
      <c r="L6" s="109">
        <v>130.92307908699999</v>
      </c>
      <c r="M6" s="109">
        <v>159.05766683300018</v>
      </c>
      <c r="N6" s="109">
        <v>7288.5491921250004</v>
      </c>
    </row>
    <row r="7" spans="1:14" x14ac:dyDescent="0.3">
      <c r="A7" s="112" t="s">
        <v>125</v>
      </c>
      <c r="B7" s="109">
        <v>628.72498662600003</v>
      </c>
      <c r="C7" s="109">
        <v>3295.6972020999997</v>
      </c>
      <c r="D7" s="109">
        <v>900.61429203299997</v>
      </c>
      <c r="E7" s="109">
        <v>1046.3492918330001</v>
      </c>
      <c r="F7" s="109">
        <v>61.864675118000001</v>
      </c>
      <c r="G7" s="109">
        <v>1003.2957150599999</v>
      </c>
      <c r="H7" s="109">
        <v>351.14702774299997</v>
      </c>
      <c r="I7" s="109">
        <v>58.914326634000005</v>
      </c>
      <c r="J7" s="109">
        <v>185.03673834900002</v>
      </c>
      <c r="K7" s="109">
        <v>429.15446234199999</v>
      </c>
      <c r="L7" s="109">
        <v>142.176936399</v>
      </c>
      <c r="M7" s="109">
        <v>198.37662706499958</v>
      </c>
      <c r="N7" s="109">
        <v>8301.3522813020008</v>
      </c>
    </row>
    <row r="8" spans="1:14" x14ac:dyDescent="0.3">
      <c r="A8" s="112" t="s">
        <v>126</v>
      </c>
      <c r="B8" s="109">
        <v>859.15106715800005</v>
      </c>
      <c r="C8" s="109">
        <v>3712.3447010700002</v>
      </c>
      <c r="D8" s="109">
        <v>1183.0947196300001</v>
      </c>
      <c r="E8" s="109">
        <v>1437.645349249</v>
      </c>
      <c r="F8" s="109">
        <v>68.261222218</v>
      </c>
      <c r="G8" s="109">
        <v>1053.098215191</v>
      </c>
      <c r="H8" s="109">
        <v>509.54617322299998</v>
      </c>
      <c r="I8" s="109">
        <v>63.643162242999999</v>
      </c>
      <c r="J8" s="109">
        <v>212.28842888200001</v>
      </c>
      <c r="K8" s="109">
        <v>514.21341383100003</v>
      </c>
      <c r="L8" s="109">
        <v>165.710505939</v>
      </c>
      <c r="M8" s="109">
        <v>241.55617668000031</v>
      </c>
      <c r="N8" s="109">
        <v>10020.553135314</v>
      </c>
    </row>
    <row r="9" spans="1:14" x14ac:dyDescent="0.3">
      <c r="A9" s="111" t="s">
        <v>127</v>
      </c>
      <c r="B9" s="110">
        <v>2563.4246584879997</v>
      </c>
      <c r="C9" s="110">
        <v>9233.2763550199998</v>
      </c>
      <c r="D9" s="110">
        <v>2960.6691210640001</v>
      </c>
      <c r="E9" s="110">
        <v>3573.259732815</v>
      </c>
      <c r="F9" s="110">
        <v>169.44471756299998</v>
      </c>
      <c r="G9" s="110">
        <v>2845.2648353559998</v>
      </c>
      <c r="H9" s="110">
        <v>1141.8188523239999</v>
      </c>
      <c r="I9" s="110">
        <v>182.90049500800001</v>
      </c>
      <c r="J9" s="110">
        <v>529.42997440499994</v>
      </c>
      <c r="K9" s="110">
        <v>1373.1648746960002</v>
      </c>
      <c r="L9" s="110">
        <v>438.81052142499999</v>
      </c>
      <c r="M9" s="110">
        <v>598.9904705780001</v>
      </c>
      <c r="N9" s="110">
        <v>25610.454608740998</v>
      </c>
    </row>
    <row r="10" spans="1:14" x14ac:dyDescent="0.3">
      <c r="A10" s="112" t="s">
        <v>128</v>
      </c>
      <c r="B10" s="109">
        <v>673.34828147899998</v>
      </c>
      <c r="C10" s="109">
        <v>1674.7861073499998</v>
      </c>
      <c r="D10" s="109">
        <v>903.27644755400001</v>
      </c>
      <c r="E10" s="109">
        <v>1410.2356683620001</v>
      </c>
      <c r="F10" s="109">
        <v>61.407891362999997</v>
      </c>
      <c r="G10" s="109">
        <v>931.94271215900005</v>
      </c>
      <c r="H10" s="109">
        <v>372.97175459700003</v>
      </c>
      <c r="I10" s="109">
        <v>58.293090079000002</v>
      </c>
      <c r="J10" s="109">
        <v>165.305004524</v>
      </c>
      <c r="K10" s="109">
        <v>392.57017627600004</v>
      </c>
      <c r="L10" s="109">
        <v>140.82951889899999</v>
      </c>
      <c r="M10" s="109">
        <v>194.2685976279993</v>
      </c>
      <c r="N10" s="109">
        <v>6979.2352502700005</v>
      </c>
    </row>
    <row r="11" spans="1:14" x14ac:dyDescent="0.3">
      <c r="A11" s="112" t="s">
        <v>10</v>
      </c>
      <c r="B11" s="109">
        <v>848.77735684800007</v>
      </c>
      <c r="C11" s="109">
        <v>2742.8819667199996</v>
      </c>
      <c r="D11" s="109">
        <v>921.15547945100002</v>
      </c>
      <c r="E11" s="109">
        <v>1439.1408117129999</v>
      </c>
      <c r="F11" s="109">
        <v>105.42647059399999</v>
      </c>
      <c r="G11" s="109">
        <v>1106.2289975239999</v>
      </c>
      <c r="H11" s="109">
        <v>409.06003092500004</v>
      </c>
      <c r="I11" s="109">
        <v>70.040244086000001</v>
      </c>
      <c r="J11" s="109">
        <v>182.09432088299999</v>
      </c>
      <c r="K11" s="109">
        <v>388.94021250399999</v>
      </c>
      <c r="L11" s="109">
        <v>150.80702747799998</v>
      </c>
      <c r="M11" s="109">
        <v>234.77946783299922</v>
      </c>
      <c r="N11" s="109">
        <v>8599.3323865589991</v>
      </c>
    </row>
    <row r="12" spans="1:14" x14ac:dyDescent="0.3">
      <c r="A12" s="112" t="s">
        <v>129</v>
      </c>
      <c r="B12" s="109">
        <v>810.86371848500005</v>
      </c>
      <c r="C12" s="109">
        <v>1128.1806654500001</v>
      </c>
      <c r="D12" s="109">
        <v>2335.445830524</v>
      </c>
      <c r="E12" s="109">
        <v>1722.966444503</v>
      </c>
      <c r="F12" s="109">
        <v>69.678308508000001</v>
      </c>
      <c r="G12" s="109">
        <v>1136.903556234</v>
      </c>
      <c r="H12" s="109">
        <v>355.97758217699999</v>
      </c>
      <c r="I12" s="109">
        <v>67.96268742800001</v>
      </c>
      <c r="J12" s="109">
        <v>166.43138043799999</v>
      </c>
      <c r="K12" s="109">
        <v>724.66753445899997</v>
      </c>
      <c r="L12" s="109">
        <v>148.40011980399998</v>
      </c>
      <c r="M12" s="109">
        <v>242.64695629199983</v>
      </c>
      <c r="N12" s="109">
        <v>8910.1247843019992</v>
      </c>
    </row>
    <row r="13" spans="1:14" x14ac:dyDescent="0.3">
      <c r="A13" s="111" t="s">
        <v>130</v>
      </c>
      <c r="B13" s="110">
        <v>2332.9893568120001</v>
      </c>
      <c r="C13" s="110">
        <v>5545.8487395199991</v>
      </c>
      <c r="D13" s="110">
        <v>4159.8777575290005</v>
      </c>
      <c r="E13" s="110">
        <v>4572.3429245779998</v>
      </c>
      <c r="F13" s="110">
        <v>236.51267046499999</v>
      </c>
      <c r="G13" s="110">
        <v>3175.0752659169998</v>
      </c>
      <c r="H13" s="110">
        <v>1138.0093676990002</v>
      </c>
      <c r="I13" s="110">
        <v>196.29602159300001</v>
      </c>
      <c r="J13" s="110">
        <v>513.830705846</v>
      </c>
      <c r="K13" s="110">
        <v>1506.1779232389999</v>
      </c>
      <c r="L13" s="110">
        <v>440.03666618099999</v>
      </c>
      <c r="M13" s="110">
        <v>671.6950217529984</v>
      </c>
      <c r="N13" s="110">
        <v>24488.692421131</v>
      </c>
    </row>
    <row r="14" spans="1:14" x14ac:dyDescent="0.3">
      <c r="A14" s="112" t="s">
        <v>131</v>
      </c>
      <c r="B14" s="109">
        <v>695.17815145200007</v>
      </c>
      <c r="C14" s="109">
        <v>1701.16539259</v>
      </c>
      <c r="D14" s="109">
        <v>999.75279643700003</v>
      </c>
      <c r="E14" s="109">
        <v>2295.5853434790001</v>
      </c>
      <c r="F14" s="109">
        <v>89.437273043999994</v>
      </c>
      <c r="G14" s="109">
        <v>1022.4148009309999</v>
      </c>
      <c r="H14" s="109">
        <v>369.396282364</v>
      </c>
      <c r="I14" s="109">
        <v>67.591226348000006</v>
      </c>
      <c r="J14" s="109">
        <v>204.39185973699998</v>
      </c>
      <c r="K14" s="109">
        <v>619.97784689000002</v>
      </c>
      <c r="L14" s="109">
        <v>163.74394034400001</v>
      </c>
      <c r="M14" s="109">
        <v>231.76723813599969</v>
      </c>
      <c r="N14" s="109">
        <v>8460.4021517519996</v>
      </c>
    </row>
    <row r="15" spans="1:14" x14ac:dyDescent="0.3">
      <c r="A15" s="112" t="s">
        <v>132</v>
      </c>
      <c r="B15" s="109">
        <v>738.06289028999993</v>
      </c>
      <c r="C15" s="109">
        <v>911.97674662999998</v>
      </c>
      <c r="D15" s="109">
        <v>1066.0881910570001</v>
      </c>
      <c r="E15" s="109">
        <v>1734.3580208970002</v>
      </c>
      <c r="F15" s="109">
        <v>72.933288106000006</v>
      </c>
      <c r="G15" s="109">
        <v>965.37985502799995</v>
      </c>
      <c r="H15" s="109">
        <v>384.017160241</v>
      </c>
      <c r="I15" s="109">
        <v>78.092981952000002</v>
      </c>
      <c r="J15" s="109">
        <v>217.54110565599998</v>
      </c>
      <c r="K15" s="109">
        <v>514.80806940600007</v>
      </c>
      <c r="L15" s="109">
        <v>183.05058688600002</v>
      </c>
      <c r="M15" s="109">
        <v>329.16648306900026</v>
      </c>
      <c r="N15" s="109">
        <v>7195.4753792180009</v>
      </c>
    </row>
    <row r="16" spans="1:14" x14ac:dyDescent="0.3">
      <c r="A16" s="112" t="s">
        <v>133</v>
      </c>
      <c r="B16" s="109">
        <v>854.47419176900007</v>
      </c>
      <c r="C16" s="109">
        <v>5769.0868525100004</v>
      </c>
      <c r="D16" s="109">
        <v>1054.8260460229999</v>
      </c>
      <c r="E16" s="109">
        <v>1469.262080087</v>
      </c>
      <c r="F16" s="109">
        <v>74.869196411999994</v>
      </c>
      <c r="G16" s="109">
        <v>1100.7099817999999</v>
      </c>
      <c r="H16" s="109">
        <v>391.20866356199997</v>
      </c>
      <c r="I16" s="109">
        <v>65.043052662999997</v>
      </c>
      <c r="J16" s="109">
        <v>215.90476230599998</v>
      </c>
      <c r="K16" s="109">
        <v>629.451779429</v>
      </c>
      <c r="L16" s="109">
        <v>194.84867667699999</v>
      </c>
      <c r="M16" s="109">
        <v>279.6988633649998</v>
      </c>
      <c r="N16" s="109">
        <v>12099.384146603001</v>
      </c>
    </row>
    <row r="17" spans="1:14" x14ac:dyDescent="0.3">
      <c r="A17" s="111" t="s">
        <v>134</v>
      </c>
      <c r="B17" s="110">
        <v>2287.715233511</v>
      </c>
      <c r="C17" s="110">
        <v>8382.2289917300004</v>
      </c>
      <c r="D17" s="110">
        <v>3120.6670335170002</v>
      </c>
      <c r="E17" s="110">
        <v>5499.2054444630003</v>
      </c>
      <c r="F17" s="110">
        <v>237.23975756199999</v>
      </c>
      <c r="G17" s="110">
        <v>3088.5046377589997</v>
      </c>
      <c r="H17" s="110">
        <v>1144.6221061670001</v>
      </c>
      <c r="I17" s="110">
        <v>210.72726096299999</v>
      </c>
      <c r="J17" s="110">
        <v>637.83772769899997</v>
      </c>
      <c r="K17" s="110">
        <v>1764.2376957249999</v>
      </c>
      <c r="L17" s="110">
        <v>541.64320390700004</v>
      </c>
      <c r="M17" s="110">
        <v>840.63258456999972</v>
      </c>
      <c r="N17" s="110">
        <v>27755.261677573002</v>
      </c>
    </row>
    <row r="18" spans="1:14" x14ac:dyDescent="0.3">
      <c r="A18" s="112" t="s">
        <v>135</v>
      </c>
      <c r="B18" s="109">
        <v>750.36410935000004</v>
      </c>
      <c r="C18" s="109">
        <v>1397.8701359000002</v>
      </c>
      <c r="D18" s="109">
        <v>1052.880697497</v>
      </c>
      <c r="E18" s="109">
        <v>1499.5784523110001</v>
      </c>
      <c r="F18" s="109">
        <v>80.934748012999989</v>
      </c>
      <c r="G18" s="109">
        <v>1066.4899937820001</v>
      </c>
      <c r="H18" s="109">
        <v>326.56827295599999</v>
      </c>
      <c r="I18" s="109">
        <v>60.888814398000001</v>
      </c>
      <c r="J18" s="109">
        <v>203.764197647</v>
      </c>
      <c r="K18" s="109">
        <v>471.50994120799999</v>
      </c>
      <c r="L18" s="109">
        <v>160.93632016499998</v>
      </c>
      <c r="M18" s="109">
        <v>270.39103359900093</v>
      </c>
      <c r="N18" s="109">
        <v>7342.1767168260003</v>
      </c>
    </row>
    <row r="19" spans="1:14" x14ac:dyDescent="0.3">
      <c r="A19" s="112" t="s">
        <v>136</v>
      </c>
      <c r="B19" s="109">
        <v>970.20619408200002</v>
      </c>
      <c r="C19" s="109">
        <v>759.09606507000001</v>
      </c>
      <c r="D19" s="109">
        <v>1196.3835552219998</v>
      </c>
      <c r="E19" s="109">
        <v>1521.7612442760001</v>
      </c>
      <c r="F19" s="109">
        <v>83.033059932</v>
      </c>
      <c r="G19" s="109">
        <v>1070.3889688239999</v>
      </c>
      <c r="H19" s="109">
        <v>381.68784779500004</v>
      </c>
      <c r="I19" s="109">
        <v>62.927900376000004</v>
      </c>
      <c r="J19" s="109">
        <v>265.506146548</v>
      </c>
      <c r="K19" s="109">
        <v>484.92765408499997</v>
      </c>
      <c r="L19" s="109">
        <v>193.92233079300001</v>
      </c>
      <c r="M19" s="109">
        <v>292.31649763899901</v>
      </c>
      <c r="N19" s="109">
        <v>7282.1574646420004</v>
      </c>
    </row>
    <row r="20" spans="1:14" x14ac:dyDescent="0.3">
      <c r="A20" s="112" t="s">
        <v>137</v>
      </c>
      <c r="B20" s="109">
        <v>767.24031244299999</v>
      </c>
      <c r="C20" s="109">
        <v>2454.5544185700001</v>
      </c>
      <c r="D20" s="109">
        <v>1013.6437393250001</v>
      </c>
      <c r="E20" s="109">
        <v>1670.6971080369999</v>
      </c>
      <c r="F20" s="109">
        <v>77.354471375000003</v>
      </c>
      <c r="G20" s="109">
        <v>750.96690811600001</v>
      </c>
      <c r="H20" s="109">
        <v>313.32022257300002</v>
      </c>
      <c r="I20" s="109">
        <v>50.475891068000003</v>
      </c>
      <c r="J20" s="109">
        <v>167.299962615</v>
      </c>
      <c r="K20" s="109">
        <v>367.638366088</v>
      </c>
      <c r="L20" s="109">
        <v>157.91334578199999</v>
      </c>
      <c r="M20" s="109">
        <v>271.24479854800035</v>
      </c>
      <c r="N20" s="109">
        <v>8062.3495445400004</v>
      </c>
    </row>
    <row r="21" spans="1:14" x14ac:dyDescent="0.3">
      <c r="A21" s="111" t="s">
        <v>138</v>
      </c>
      <c r="B21" s="110">
        <v>2487.8106158750002</v>
      </c>
      <c r="C21" s="110">
        <v>4611.5206195400006</v>
      </c>
      <c r="D21" s="110">
        <v>3262.9079920439995</v>
      </c>
      <c r="E21" s="110">
        <v>4692.0368046239992</v>
      </c>
      <c r="F21" s="110">
        <v>241.32227932000001</v>
      </c>
      <c r="G21" s="110">
        <v>2887.8458707220002</v>
      </c>
      <c r="H21" s="110">
        <v>1021.5763433239999</v>
      </c>
      <c r="I21" s="110">
        <v>174.292605842</v>
      </c>
      <c r="J21" s="110">
        <v>636.57030681100002</v>
      </c>
      <c r="K21" s="110">
        <v>1324.0759613810001</v>
      </c>
      <c r="L21" s="110">
        <v>512.77199673999996</v>
      </c>
      <c r="M21" s="110">
        <v>833.95232978600029</v>
      </c>
      <c r="N21" s="110">
        <v>22686.683726007999</v>
      </c>
    </row>
    <row r="22" spans="1:14" x14ac:dyDescent="0.3">
      <c r="A22" s="111" t="s">
        <v>139</v>
      </c>
      <c r="B22" s="110">
        <v>9671.9398646860009</v>
      </c>
      <c r="C22" s="110">
        <v>27772.874705810002</v>
      </c>
      <c r="D22" s="110">
        <v>13504.121904153999</v>
      </c>
      <c r="E22" s="110">
        <v>18336.844906480001</v>
      </c>
      <c r="F22" s="110">
        <v>884.51942490999988</v>
      </c>
      <c r="G22" s="110">
        <v>11996.690609753998</v>
      </c>
      <c r="H22" s="110">
        <v>4446.0266695139999</v>
      </c>
      <c r="I22" s="110">
        <v>764.21638340599998</v>
      </c>
      <c r="J22" s="110">
        <v>2317.6687147600001</v>
      </c>
      <c r="K22" s="110">
        <v>5967.6564550409994</v>
      </c>
      <c r="L22" s="110">
        <v>1933.2623882529999</v>
      </c>
      <c r="M22" s="110">
        <v>2945.2704066869983</v>
      </c>
      <c r="N22" s="110">
        <v>100541.092433453</v>
      </c>
    </row>
    <row r="23" spans="1:14" x14ac:dyDescent="0.3">
      <c r="A23" s="112" t="s">
        <v>140</v>
      </c>
      <c r="B23" s="109">
        <v>640.47133577900001</v>
      </c>
      <c r="C23" s="109">
        <v>988.80377838999993</v>
      </c>
      <c r="D23" s="109">
        <v>907.02516950199993</v>
      </c>
      <c r="E23" s="109">
        <v>1338.4393772130002</v>
      </c>
      <c r="F23" s="109">
        <v>46.563235726000002</v>
      </c>
      <c r="G23" s="109">
        <v>852.50570085499999</v>
      </c>
      <c r="H23" s="109">
        <v>279.74337582200002</v>
      </c>
      <c r="I23" s="109">
        <v>56.021349965000006</v>
      </c>
      <c r="J23" s="109">
        <v>133.43862564900002</v>
      </c>
      <c r="K23" s="109">
        <v>418.93241349299996</v>
      </c>
      <c r="L23" s="109">
        <v>134.905371347</v>
      </c>
      <c r="M23" s="109">
        <v>236.11779299899865</v>
      </c>
      <c r="N23" s="109">
        <v>6032.9675267399998</v>
      </c>
    </row>
    <row r="24" spans="1:14" x14ac:dyDescent="0.3">
      <c r="A24" s="112" t="s">
        <v>125</v>
      </c>
      <c r="B24" s="109">
        <v>771.51859124600003</v>
      </c>
      <c r="C24" s="109">
        <v>1352.36335925</v>
      </c>
      <c r="D24" s="109">
        <v>1259.9412737060002</v>
      </c>
      <c r="E24" s="109">
        <v>1288.534238338</v>
      </c>
      <c r="F24" s="109">
        <v>57.323780397</v>
      </c>
      <c r="G24" s="109">
        <v>894.25230600600003</v>
      </c>
      <c r="H24" s="109">
        <v>376.93510335799999</v>
      </c>
      <c r="I24" s="109">
        <v>46.462785922000002</v>
      </c>
      <c r="J24" s="109">
        <v>180.75805225900001</v>
      </c>
      <c r="K24" s="109">
        <v>421.32169937800001</v>
      </c>
      <c r="L24" s="109">
        <v>142.920583222</v>
      </c>
      <c r="M24" s="109">
        <v>210.38472864499951</v>
      </c>
      <c r="N24" s="109">
        <v>7002.7165017269999</v>
      </c>
    </row>
    <row r="25" spans="1:14" x14ac:dyDescent="0.3">
      <c r="A25" s="112" t="s">
        <v>126</v>
      </c>
      <c r="B25" s="109">
        <v>795.43603047500005</v>
      </c>
      <c r="C25" s="109">
        <v>818.81134921</v>
      </c>
      <c r="D25" s="109">
        <v>1221.3281924</v>
      </c>
      <c r="E25" s="109">
        <v>1511.0576440120001</v>
      </c>
      <c r="F25" s="109">
        <v>68.349041761000009</v>
      </c>
      <c r="G25" s="109">
        <v>1111.2481228940001</v>
      </c>
      <c r="H25" s="109">
        <v>394.70746442000001</v>
      </c>
      <c r="I25" s="109">
        <v>65.224777068000009</v>
      </c>
      <c r="J25" s="109">
        <v>235.38369107400001</v>
      </c>
      <c r="K25" s="109">
        <v>565.99554987600004</v>
      </c>
      <c r="L25" s="109">
        <v>179.33868304399999</v>
      </c>
      <c r="M25" s="109">
        <v>286.24928381699942</v>
      </c>
      <c r="N25" s="109">
        <v>7253.1298300509998</v>
      </c>
    </row>
    <row r="26" spans="1:14" x14ac:dyDescent="0.3">
      <c r="A26" s="111" t="s">
        <v>127</v>
      </c>
      <c r="B26" s="110">
        <v>2207.4259575000001</v>
      </c>
      <c r="C26" s="110">
        <v>3159.9784868500001</v>
      </c>
      <c r="D26" s="110">
        <v>3388.2946356080001</v>
      </c>
      <c r="E26" s="110">
        <v>4138.0312595630003</v>
      </c>
      <c r="F26" s="110">
        <v>172.23605788399999</v>
      </c>
      <c r="G26" s="110">
        <v>2858.0061297550001</v>
      </c>
      <c r="H26" s="110">
        <v>1051.3859436000002</v>
      </c>
      <c r="I26" s="110">
        <v>167.70891295499999</v>
      </c>
      <c r="J26" s="110">
        <v>549.58036898099999</v>
      </c>
      <c r="K26" s="110">
        <v>1406.2496627470002</v>
      </c>
      <c r="L26" s="110">
        <v>457.16463761300002</v>
      </c>
      <c r="M26" s="110">
        <v>732.75180546099762</v>
      </c>
      <c r="N26" s="110">
        <v>20288.813858517999</v>
      </c>
    </row>
    <row r="27" spans="1:14" x14ac:dyDescent="0.3">
      <c r="A27" s="112" t="s">
        <v>128</v>
      </c>
      <c r="B27" s="109">
        <v>768.63844407700003</v>
      </c>
      <c r="C27" s="109">
        <v>765.93823545000009</v>
      </c>
      <c r="D27" s="109">
        <v>1093.666379112</v>
      </c>
      <c r="E27" s="109">
        <v>1366.7738804999999</v>
      </c>
      <c r="F27" s="109">
        <v>55.892792005000004</v>
      </c>
      <c r="G27" s="109">
        <v>817.12484944799996</v>
      </c>
      <c r="H27" s="109">
        <v>351.96159109500002</v>
      </c>
      <c r="I27" s="109">
        <v>63.455142270000003</v>
      </c>
      <c r="J27" s="109">
        <v>197.81583671799999</v>
      </c>
      <c r="K27" s="109">
        <v>382.59272909399999</v>
      </c>
      <c r="L27" s="109">
        <v>140.347785036</v>
      </c>
      <c r="M27" s="109">
        <v>211.8322388379984</v>
      </c>
      <c r="N27" s="109">
        <v>6216.0399036429999</v>
      </c>
    </row>
    <row r="28" spans="1:14" x14ac:dyDescent="0.3">
      <c r="A28" s="112" t="s">
        <v>10</v>
      </c>
      <c r="B28" s="109">
        <v>902.12139893100004</v>
      </c>
      <c r="C28" s="109">
        <v>874.37601328999995</v>
      </c>
      <c r="D28" s="109">
        <v>1013.094365971</v>
      </c>
      <c r="E28" s="109">
        <v>1311.5123583510001</v>
      </c>
      <c r="F28" s="109">
        <v>75.327967404000006</v>
      </c>
      <c r="G28" s="109">
        <v>1058.357041685</v>
      </c>
      <c r="H28" s="109">
        <v>391.180974451</v>
      </c>
      <c r="I28" s="109">
        <v>76.964548422999997</v>
      </c>
      <c r="J28" s="109">
        <v>187.29060959700001</v>
      </c>
      <c r="K28" s="109">
        <v>550.2747646900001</v>
      </c>
      <c r="L28" s="109">
        <v>161.81986312699999</v>
      </c>
      <c r="M28" s="109">
        <v>240.0609403769989</v>
      </c>
      <c r="N28" s="109">
        <v>6842.3808462970001</v>
      </c>
    </row>
    <row r="29" spans="1:14" x14ac:dyDescent="0.3">
      <c r="A29" s="112" t="s">
        <v>129</v>
      </c>
      <c r="B29" s="109">
        <v>904.36044238399995</v>
      </c>
      <c r="C29" s="109">
        <v>779.61705110000003</v>
      </c>
      <c r="D29" s="109">
        <v>1153.2095303110002</v>
      </c>
      <c r="E29" s="109">
        <v>1321.8550836900001</v>
      </c>
      <c r="F29" s="109">
        <v>80.329037278000001</v>
      </c>
      <c r="G29" s="109">
        <v>1120.467939203</v>
      </c>
      <c r="H29" s="109">
        <v>422.42899572500005</v>
      </c>
      <c r="I29" s="109">
        <v>99.903591040000009</v>
      </c>
      <c r="J29" s="109">
        <v>153.38867387799999</v>
      </c>
      <c r="K29" s="109">
        <v>527.99658804000001</v>
      </c>
      <c r="L29" s="109">
        <v>176.89307063699999</v>
      </c>
      <c r="M29" s="109">
        <v>207.55813883399964</v>
      </c>
      <c r="N29" s="109">
        <v>6948.0081421200002</v>
      </c>
    </row>
    <row r="30" spans="1:14" x14ac:dyDescent="0.3">
      <c r="A30" s="111" t="s">
        <v>130</v>
      </c>
      <c r="B30" s="110">
        <v>2575.1202853919999</v>
      </c>
      <c r="C30" s="110">
        <v>2419.9312998400001</v>
      </c>
      <c r="D30" s="110">
        <v>3259.9702753940001</v>
      </c>
      <c r="E30" s="110">
        <v>4000.1413225409997</v>
      </c>
      <c r="F30" s="110">
        <v>211.549796687</v>
      </c>
      <c r="G30" s="110">
        <v>2995.9498303360001</v>
      </c>
      <c r="H30" s="110">
        <v>1165.5715612709998</v>
      </c>
      <c r="I30" s="110">
        <v>240.32328173299999</v>
      </c>
      <c r="J30" s="110">
        <v>538.49512019200006</v>
      </c>
      <c r="K30" s="110">
        <v>1460.8640818240001</v>
      </c>
      <c r="L30" s="110">
        <v>479.06071879999996</v>
      </c>
      <c r="M30" s="110">
        <v>659.45131804899688</v>
      </c>
      <c r="N30" s="110">
        <v>20006.428892059997</v>
      </c>
    </row>
    <row r="31" spans="1:14" x14ac:dyDescent="0.3">
      <c r="A31" s="112" t="s">
        <v>131</v>
      </c>
      <c r="B31" s="109">
        <v>823.90423292499997</v>
      </c>
      <c r="C31" s="109">
        <v>811.52790717999994</v>
      </c>
      <c r="D31" s="109">
        <v>1077.1035809330001</v>
      </c>
      <c r="E31" s="109">
        <v>1437.461446263</v>
      </c>
      <c r="F31" s="109">
        <v>67.316831837999999</v>
      </c>
      <c r="G31" s="109">
        <v>1015.7997654479999</v>
      </c>
      <c r="H31" s="109">
        <v>418.065156855</v>
      </c>
      <c r="I31" s="109">
        <v>63.198209002999995</v>
      </c>
      <c r="J31" s="109">
        <v>173.85515014199999</v>
      </c>
      <c r="K31" s="109">
        <v>873.68336568799998</v>
      </c>
      <c r="L31" s="109">
        <v>167.422145398</v>
      </c>
      <c r="M31" s="109">
        <v>245.0289896480007</v>
      </c>
      <c r="N31" s="109">
        <v>7174.3667813210004</v>
      </c>
    </row>
    <row r="32" spans="1:14" x14ac:dyDescent="0.3">
      <c r="A32" s="112" t="s">
        <v>132</v>
      </c>
      <c r="B32" s="109">
        <v>916.85755342999994</v>
      </c>
      <c r="C32" s="109">
        <v>597.00816651000002</v>
      </c>
      <c r="D32" s="109">
        <v>1255.7551546510001</v>
      </c>
      <c r="E32" s="109">
        <v>1486.0951899419999</v>
      </c>
      <c r="F32" s="109">
        <v>79.812511762</v>
      </c>
      <c r="G32" s="109">
        <v>1132.628638079</v>
      </c>
      <c r="H32" s="109">
        <v>431.73508603200003</v>
      </c>
      <c r="I32" s="109">
        <v>74.476024355000007</v>
      </c>
      <c r="J32" s="109">
        <v>204.58178557700001</v>
      </c>
      <c r="K32" s="109">
        <v>572.86622665699997</v>
      </c>
      <c r="L32" s="109">
        <v>183.57930397499999</v>
      </c>
      <c r="M32" s="109">
        <v>263.69699576600073</v>
      </c>
      <c r="N32" s="109">
        <v>7199.0926367359998</v>
      </c>
    </row>
    <row r="33" spans="1:14" x14ac:dyDescent="0.3">
      <c r="A33" s="112" t="s">
        <v>133</v>
      </c>
      <c r="B33" s="109">
        <v>779.85742945899995</v>
      </c>
      <c r="C33" s="109">
        <v>1435.4770116900002</v>
      </c>
      <c r="D33" s="109">
        <v>1340.1300594900001</v>
      </c>
      <c r="E33" s="109">
        <v>1822.957401158</v>
      </c>
      <c r="F33" s="109">
        <v>87.83868923899999</v>
      </c>
      <c r="G33" s="109">
        <v>1187.7155789200001</v>
      </c>
      <c r="H33" s="109">
        <v>449.26540605000002</v>
      </c>
      <c r="I33" s="109">
        <v>64.389714235</v>
      </c>
      <c r="J33" s="109">
        <v>228.90214728699999</v>
      </c>
      <c r="K33" s="109">
        <v>625.55206396000005</v>
      </c>
      <c r="L33" s="109">
        <v>171.765638591</v>
      </c>
      <c r="M33" s="109">
        <v>298.6027536750002</v>
      </c>
      <c r="N33" s="109">
        <v>8492.4538937540001</v>
      </c>
    </row>
    <row r="34" spans="1:14" x14ac:dyDescent="0.3">
      <c r="A34" s="111" t="s">
        <v>134</v>
      </c>
      <c r="B34" s="110">
        <v>2520.6192158140002</v>
      </c>
      <c r="C34" s="110">
        <v>2844.0130853800001</v>
      </c>
      <c r="D34" s="110">
        <v>3672.9887950740003</v>
      </c>
      <c r="E34" s="110">
        <v>4746.5140373630002</v>
      </c>
      <c r="F34" s="110">
        <v>234.96803283899999</v>
      </c>
      <c r="G34" s="110">
        <v>3336.1439824469999</v>
      </c>
      <c r="H34" s="110">
        <v>1299.0656489370001</v>
      </c>
      <c r="I34" s="110">
        <v>202.06394759299999</v>
      </c>
      <c r="J34" s="110">
        <v>607.33908300500002</v>
      </c>
      <c r="K34" s="110">
        <v>2072.1016563049998</v>
      </c>
      <c r="L34" s="110">
        <v>522.76708796399998</v>
      </c>
      <c r="M34" s="110">
        <v>807.3287390890016</v>
      </c>
      <c r="N34" s="110">
        <v>22865.913311810997</v>
      </c>
    </row>
    <row r="35" spans="1:14" x14ac:dyDescent="0.3">
      <c r="A35" s="112" t="s">
        <v>135</v>
      </c>
      <c r="B35" s="109">
        <v>859.39151884099999</v>
      </c>
      <c r="C35" s="109">
        <v>1436.61512462</v>
      </c>
      <c r="D35" s="109">
        <v>1474.9806404890001</v>
      </c>
      <c r="E35" s="109">
        <v>1798.7974087060002</v>
      </c>
      <c r="F35" s="109">
        <v>84.673060194999991</v>
      </c>
      <c r="G35" s="109">
        <v>1117.7948621979999</v>
      </c>
      <c r="H35" s="109">
        <v>409.53897670099997</v>
      </c>
      <c r="I35" s="109">
        <v>61.086120012000002</v>
      </c>
      <c r="J35" s="109">
        <v>267.84999001099999</v>
      </c>
      <c r="K35" s="109">
        <v>561.68115891799994</v>
      </c>
      <c r="L35" s="109">
        <v>186.172572788</v>
      </c>
      <c r="M35" s="109">
        <v>339.99957424600029</v>
      </c>
      <c r="N35" s="109">
        <v>8598.5810077250007</v>
      </c>
    </row>
    <row r="36" spans="1:14" x14ac:dyDescent="0.3">
      <c r="A36" s="112" t="s">
        <v>136</v>
      </c>
      <c r="B36" s="109">
        <v>1151.8142975569999</v>
      </c>
      <c r="C36" s="109">
        <v>2275.9694307099999</v>
      </c>
      <c r="D36" s="109">
        <v>1436.5578649649999</v>
      </c>
      <c r="E36" s="109">
        <v>1854.885789227</v>
      </c>
      <c r="F36" s="109">
        <v>89.724390419000002</v>
      </c>
      <c r="G36" s="109">
        <v>1131.2389325690001</v>
      </c>
      <c r="H36" s="109">
        <v>419.31693378899996</v>
      </c>
      <c r="I36" s="109">
        <v>67.991503188999999</v>
      </c>
      <c r="J36" s="109">
        <v>277.49876776399998</v>
      </c>
      <c r="K36" s="109">
        <v>578.25692977400001</v>
      </c>
      <c r="L36" s="109">
        <v>198.03187585299997</v>
      </c>
      <c r="M36" s="109">
        <v>258.30963144399834</v>
      </c>
      <c r="N36" s="109">
        <v>9739.5963472599997</v>
      </c>
    </row>
    <row r="37" spans="1:14" x14ac:dyDescent="0.3">
      <c r="A37" s="112" t="s">
        <v>137</v>
      </c>
      <c r="B37" s="109">
        <v>760.38587561500003</v>
      </c>
      <c r="C37" s="109">
        <v>1096.9539590100001</v>
      </c>
      <c r="D37" s="109">
        <v>1045.29775718</v>
      </c>
      <c r="E37" s="109">
        <v>1403.9774499929999</v>
      </c>
      <c r="F37" s="109">
        <v>79.627988328000001</v>
      </c>
      <c r="G37" s="109">
        <v>859.58342066600005</v>
      </c>
      <c r="H37" s="109">
        <v>367.294207008</v>
      </c>
      <c r="I37" s="109">
        <v>82.789098549999991</v>
      </c>
      <c r="J37" s="109">
        <v>161.90600712200001</v>
      </c>
      <c r="K37" s="109">
        <v>469.10160805000004</v>
      </c>
      <c r="L37" s="109">
        <v>159.175408175</v>
      </c>
      <c r="M37" s="109">
        <v>203.7318912189989</v>
      </c>
      <c r="N37" s="109">
        <v>6689.8246709160003</v>
      </c>
    </row>
    <row r="38" spans="1:14" x14ac:dyDescent="0.3">
      <c r="A38" s="111" t="s">
        <v>138</v>
      </c>
      <c r="B38" s="110">
        <v>2771.5916920129994</v>
      </c>
      <c r="C38" s="110">
        <v>4809.5385143399999</v>
      </c>
      <c r="D38" s="110">
        <v>3956.8362626339999</v>
      </c>
      <c r="E38" s="110">
        <v>5057.6606479260008</v>
      </c>
      <c r="F38" s="110">
        <v>254.02543894199997</v>
      </c>
      <c r="G38" s="110">
        <v>3108.6172154330002</v>
      </c>
      <c r="H38" s="110">
        <v>1196.1501174980001</v>
      </c>
      <c r="I38" s="110">
        <v>211.866721751</v>
      </c>
      <c r="J38" s="110">
        <v>707.25476489699997</v>
      </c>
      <c r="K38" s="110">
        <v>1609.0396967419999</v>
      </c>
      <c r="L38" s="110">
        <v>543.37985681600003</v>
      </c>
      <c r="M38" s="110">
        <v>802.04109690899759</v>
      </c>
      <c r="N38" s="110">
        <v>25028.002025901002</v>
      </c>
    </row>
    <row r="39" spans="1:14" x14ac:dyDescent="0.3">
      <c r="A39" s="111" t="s">
        <v>141</v>
      </c>
      <c r="B39" s="110">
        <v>10074.757150719</v>
      </c>
      <c r="C39" s="110">
        <v>13233.461386410001</v>
      </c>
      <c r="D39" s="110">
        <v>14278.089968710001</v>
      </c>
      <c r="E39" s="110">
        <v>17942.347267393001</v>
      </c>
      <c r="F39" s="110">
        <v>872.779326352</v>
      </c>
      <c r="G39" s="110">
        <v>12298.717157971001</v>
      </c>
      <c r="H39" s="110">
        <v>4712.173271306001</v>
      </c>
      <c r="I39" s="110">
        <v>821.96286403199986</v>
      </c>
      <c r="J39" s="110">
        <v>2402.6693370749999</v>
      </c>
      <c r="K39" s="110">
        <v>6548.255097618</v>
      </c>
      <c r="L39" s="110">
        <v>2002.3723011929999</v>
      </c>
      <c r="M39" s="110">
        <v>3001.5729595079938</v>
      </c>
      <c r="N39" s="110">
        <v>88189.158088289987</v>
      </c>
    </row>
    <row r="40" spans="1:14" x14ac:dyDescent="0.3">
      <c r="A40" s="112" t="s">
        <v>142</v>
      </c>
      <c r="B40" s="109">
        <v>914.646158679</v>
      </c>
      <c r="C40" s="109">
        <v>1825.98001054</v>
      </c>
      <c r="D40" s="109">
        <v>1107.3615677219998</v>
      </c>
      <c r="E40" s="109">
        <v>1355.3300129879999</v>
      </c>
      <c r="F40" s="109">
        <v>45.925373659999998</v>
      </c>
      <c r="G40" s="109">
        <v>834.23021210800005</v>
      </c>
      <c r="H40" s="109">
        <v>324.58964723400004</v>
      </c>
      <c r="I40" s="109">
        <v>93.898233082000004</v>
      </c>
      <c r="J40" s="109">
        <v>140.21676803400001</v>
      </c>
      <c r="K40" s="109">
        <v>765.49393378599996</v>
      </c>
      <c r="L40" s="109">
        <v>147.07205328400002</v>
      </c>
      <c r="M40" s="109">
        <v>189.6935626229992</v>
      </c>
      <c r="N40" s="109">
        <v>7744.4375337399997</v>
      </c>
    </row>
    <row r="41" spans="1:14" x14ac:dyDescent="0.3">
      <c r="A41" s="112" t="s">
        <v>125</v>
      </c>
      <c r="B41" s="109">
        <v>879.13446862600006</v>
      </c>
      <c r="C41" s="109">
        <v>756.80474521999997</v>
      </c>
      <c r="D41" s="109">
        <v>1115.5979597809999</v>
      </c>
      <c r="E41" s="109">
        <v>1622.8033191470001</v>
      </c>
      <c r="F41" s="109">
        <v>88.752216548999996</v>
      </c>
      <c r="G41" s="109">
        <v>1262.368167011</v>
      </c>
      <c r="H41" s="109">
        <v>429.83461571200002</v>
      </c>
      <c r="I41" s="109">
        <v>75.630963472000005</v>
      </c>
      <c r="J41" s="109">
        <v>204.643676965</v>
      </c>
      <c r="K41" s="109">
        <v>592.5911443839999</v>
      </c>
      <c r="L41" s="109">
        <v>177.012977398</v>
      </c>
      <c r="M41" s="109">
        <v>251.49491236300088</v>
      </c>
      <c r="N41" s="109">
        <v>7456.6691666280003</v>
      </c>
    </row>
    <row r="42" spans="1:14" x14ac:dyDescent="0.3">
      <c r="A42" s="112" t="s">
        <v>126</v>
      </c>
      <c r="B42" s="109">
        <v>746.24590893799996</v>
      </c>
      <c r="C42" s="109">
        <v>1229.0490676300001</v>
      </c>
      <c r="D42" s="109">
        <v>1170.299276038</v>
      </c>
      <c r="E42" s="109">
        <v>1342.4162123900001</v>
      </c>
      <c r="F42" s="109">
        <v>91.834629041999989</v>
      </c>
      <c r="G42" s="109">
        <v>1042.536107143</v>
      </c>
      <c r="H42" s="109">
        <v>370.62425374500003</v>
      </c>
      <c r="I42" s="109">
        <v>78.562542091999987</v>
      </c>
      <c r="J42" s="109">
        <v>209.30105903899999</v>
      </c>
      <c r="K42" s="109">
        <v>509.964652667</v>
      </c>
      <c r="L42" s="109">
        <v>194.909452055</v>
      </c>
      <c r="M42" s="109">
        <v>215.48588055700111</v>
      </c>
      <c r="N42" s="109">
        <v>7201.2290413360006</v>
      </c>
    </row>
    <row r="43" spans="1:14" x14ac:dyDescent="0.3">
      <c r="A43" s="111" t="s">
        <v>127</v>
      </c>
      <c r="B43" s="110">
        <v>2540.026536243</v>
      </c>
      <c r="C43" s="110">
        <v>3811.8338233900004</v>
      </c>
      <c r="D43" s="110">
        <v>3393.2588035409999</v>
      </c>
      <c r="E43" s="110">
        <v>4320.5495445250008</v>
      </c>
      <c r="F43" s="110">
        <v>226.51221925099998</v>
      </c>
      <c r="G43" s="110">
        <v>3139.1344862619999</v>
      </c>
      <c r="H43" s="110">
        <v>1125.048516691</v>
      </c>
      <c r="I43" s="110">
        <v>248.09173864600004</v>
      </c>
      <c r="J43" s="110">
        <v>554.16150403799998</v>
      </c>
      <c r="K43" s="110">
        <v>1868.0497308370002</v>
      </c>
      <c r="L43" s="110">
        <v>518.994482737</v>
      </c>
      <c r="M43" s="110">
        <v>656.67435554300118</v>
      </c>
      <c r="N43" s="110">
        <v>22402.335741704002</v>
      </c>
    </row>
    <row r="44" spans="1:14" x14ac:dyDescent="0.3">
      <c r="A44" s="112" t="s">
        <v>128</v>
      </c>
      <c r="B44" s="109">
        <v>788.24383961000001</v>
      </c>
      <c r="C44" s="109">
        <v>1281.45804054</v>
      </c>
      <c r="D44" s="109">
        <v>1175.6287103550001</v>
      </c>
      <c r="E44" s="109">
        <v>1360.003004787</v>
      </c>
      <c r="F44" s="109">
        <v>90.027056564999995</v>
      </c>
      <c r="G44" s="109">
        <v>1511.939709813</v>
      </c>
      <c r="H44" s="109">
        <v>431.70868680500001</v>
      </c>
      <c r="I44" s="109">
        <v>83.439725178000003</v>
      </c>
      <c r="J44" s="109">
        <v>257.11601749900001</v>
      </c>
      <c r="K44" s="109">
        <v>695.42849236500001</v>
      </c>
      <c r="L44" s="109">
        <v>187.85721407300002</v>
      </c>
      <c r="M44" s="109">
        <v>272.09595561900045</v>
      </c>
      <c r="N44" s="109">
        <v>8134.9464532089996</v>
      </c>
    </row>
    <row r="45" spans="1:14" x14ac:dyDescent="0.3">
      <c r="A45" s="112" t="s">
        <v>10</v>
      </c>
      <c r="B45" s="109">
        <v>748.41824732700002</v>
      </c>
      <c r="C45" s="109">
        <v>1975.25021337</v>
      </c>
      <c r="D45" s="109">
        <v>1254.3509954619999</v>
      </c>
      <c r="E45" s="109">
        <v>1393.895256625</v>
      </c>
      <c r="F45" s="109">
        <v>100.878486997</v>
      </c>
      <c r="G45" s="109">
        <v>1219.3516117460001</v>
      </c>
      <c r="H45" s="109">
        <v>443.73261597899995</v>
      </c>
      <c r="I45" s="109">
        <v>88.69861107700001</v>
      </c>
      <c r="J45" s="109">
        <v>231.28891779200001</v>
      </c>
      <c r="K45" s="109">
        <v>594.89381040600006</v>
      </c>
      <c r="L45" s="109">
        <v>181.45507288299999</v>
      </c>
      <c r="M45" s="109">
        <v>229.45194667499925</v>
      </c>
      <c r="N45" s="109">
        <v>8461.6657863389992</v>
      </c>
    </row>
    <row r="46" spans="1:14" x14ac:dyDescent="0.3">
      <c r="A46" s="112" t="s">
        <v>129</v>
      </c>
      <c r="B46" s="109">
        <v>861.40189980499997</v>
      </c>
      <c r="C46" s="109">
        <v>1912.4032454600001</v>
      </c>
      <c r="D46" s="109">
        <v>1147.3958251849999</v>
      </c>
      <c r="E46" s="109">
        <v>1291.6659923250002</v>
      </c>
      <c r="F46" s="109">
        <v>94.007852489999991</v>
      </c>
      <c r="G46" s="109">
        <v>1191.377806212</v>
      </c>
      <c r="H46" s="109">
        <v>408.26856888499998</v>
      </c>
      <c r="I46" s="109">
        <v>87.667634144999994</v>
      </c>
      <c r="J46" s="109">
        <v>197.11965825299998</v>
      </c>
      <c r="K46" s="109">
        <v>683.40695238299998</v>
      </c>
      <c r="L46" s="109">
        <v>190.38635916699999</v>
      </c>
      <c r="M46" s="109">
        <v>222.69579313299943</v>
      </c>
      <c r="N46" s="109">
        <v>8287.7975874429994</v>
      </c>
    </row>
    <row r="47" spans="1:14" x14ac:dyDescent="0.3">
      <c r="A47" s="111" t="s">
        <v>130</v>
      </c>
      <c r="B47" s="110">
        <v>2398.063986742</v>
      </c>
      <c r="C47" s="110">
        <v>5169.1114993700003</v>
      </c>
      <c r="D47" s="110">
        <v>3577.3755310019997</v>
      </c>
      <c r="E47" s="110">
        <v>4045.5642537369995</v>
      </c>
      <c r="F47" s="110">
        <v>284.913396052</v>
      </c>
      <c r="G47" s="110">
        <v>3922.6691277709997</v>
      </c>
      <c r="H47" s="110">
        <v>1283.709871669</v>
      </c>
      <c r="I47" s="110">
        <v>259.80597039999998</v>
      </c>
      <c r="J47" s="110">
        <v>685.5245935449999</v>
      </c>
      <c r="K47" s="110">
        <v>1973.7292551539997</v>
      </c>
      <c r="L47" s="110">
        <v>559.69864612299989</v>
      </c>
      <c r="M47" s="110">
        <v>724.24369542699912</v>
      </c>
      <c r="N47" s="110">
        <v>24884.409826991003</v>
      </c>
    </row>
    <row r="48" spans="1:14" x14ac:dyDescent="0.3">
      <c r="A48" s="112" t="s">
        <v>131</v>
      </c>
      <c r="B48" s="109">
        <v>847.50892742899998</v>
      </c>
      <c r="C48" s="109">
        <v>449.00068963999996</v>
      </c>
      <c r="D48" s="109">
        <v>1243.7259717669999</v>
      </c>
      <c r="E48" s="109">
        <v>1474.2904352969999</v>
      </c>
      <c r="F48" s="109">
        <v>86.804855540999995</v>
      </c>
      <c r="G48" s="109">
        <v>1173.7033402739999</v>
      </c>
      <c r="H48" s="109">
        <v>405.08017954100001</v>
      </c>
      <c r="I48" s="109">
        <v>95.846276012999994</v>
      </c>
      <c r="J48" s="109">
        <v>210.29684686000002</v>
      </c>
      <c r="K48" s="109">
        <v>646.38639399300007</v>
      </c>
      <c r="L48" s="109">
        <v>179.71769863699998</v>
      </c>
      <c r="M48" s="109">
        <v>280.05052579300025</v>
      </c>
      <c r="N48" s="109">
        <v>7092.4121407849998</v>
      </c>
    </row>
    <row r="49" spans="1:14" x14ac:dyDescent="0.3">
      <c r="A49" s="112" t="s">
        <v>132</v>
      </c>
      <c r="B49" s="109">
        <v>887.42629573199997</v>
      </c>
      <c r="C49" s="109">
        <v>1521.86644346</v>
      </c>
      <c r="D49" s="109">
        <v>1332.44876772</v>
      </c>
      <c r="E49" s="109">
        <v>1603.2068835309999</v>
      </c>
      <c r="F49" s="109">
        <v>98.175979124999998</v>
      </c>
      <c r="G49" s="109">
        <v>1182.5697410610001</v>
      </c>
      <c r="H49" s="109">
        <v>492.71168518100001</v>
      </c>
      <c r="I49" s="109">
        <v>86.632631990999997</v>
      </c>
      <c r="J49" s="109">
        <v>250.07624249700001</v>
      </c>
      <c r="K49" s="109">
        <v>760.97640631500008</v>
      </c>
      <c r="L49" s="109">
        <v>207.23687600099998</v>
      </c>
      <c r="M49" s="109">
        <v>310.44827847700026</v>
      </c>
      <c r="N49" s="109">
        <v>8733.7762310910002</v>
      </c>
    </row>
    <row r="50" spans="1:14" x14ac:dyDescent="0.3">
      <c r="A50" s="112" t="s">
        <v>133</v>
      </c>
      <c r="B50" s="109">
        <v>887.96624616299994</v>
      </c>
      <c r="C50" s="109">
        <v>1560.81157633</v>
      </c>
      <c r="D50" s="109">
        <v>1226.1732071179999</v>
      </c>
      <c r="E50" s="109">
        <v>1382.1936672509999</v>
      </c>
      <c r="F50" s="109">
        <v>82.425650153999996</v>
      </c>
      <c r="G50" s="109">
        <v>1109.705352514</v>
      </c>
      <c r="H50" s="109">
        <v>395.52610233499996</v>
      </c>
      <c r="I50" s="109">
        <v>86.775542873999996</v>
      </c>
      <c r="J50" s="109">
        <v>243.552584959</v>
      </c>
      <c r="K50" s="109">
        <v>649.24023085199997</v>
      </c>
      <c r="L50" s="109">
        <v>179.54926370199999</v>
      </c>
      <c r="M50" s="109">
        <v>281.31929742800139</v>
      </c>
      <c r="N50" s="109">
        <v>8085.2387216800007</v>
      </c>
    </row>
    <row r="51" spans="1:14" x14ac:dyDescent="0.3">
      <c r="A51" s="111" t="s">
        <v>134</v>
      </c>
      <c r="B51" s="110">
        <v>2622.9014693239997</v>
      </c>
      <c r="C51" s="110">
        <v>3531.6787094299998</v>
      </c>
      <c r="D51" s="110">
        <v>3802.3479466049998</v>
      </c>
      <c r="E51" s="110">
        <v>4459.6909860790001</v>
      </c>
      <c r="F51" s="110">
        <v>267.40648482</v>
      </c>
      <c r="G51" s="110">
        <v>3465.9784338489999</v>
      </c>
      <c r="H51" s="110">
        <v>1293.317967057</v>
      </c>
      <c r="I51" s="110">
        <v>269.254450878</v>
      </c>
      <c r="J51" s="110">
        <v>703.92567431500004</v>
      </c>
      <c r="K51" s="110">
        <v>2056.6030311600002</v>
      </c>
      <c r="L51" s="110">
        <v>566.50383834000002</v>
      </c>
      <c r="M51" s="110">
        <v>871.8181016980019</v>
      </c>
      <c r="N51" s="110">
        <v>23911.427093555998</v>
      </c>
    </row>
    <row r="52" spans="1:14" x14ac:dyDescent="0.3">
      <c r="A52" s="112" t="s">
        <v>135</v>
      </c>
      <c r="B52" s="109">
        <v>853.48874629499994</v>
      </c>
      <c r="C52" s="109">
        <v>1257.61751957</v>
      </c>
      <c r="D52" s="109">
        <v>1303.9924447449998</v>
      </c>
      <c r="E52" s="109">
        <v>1237.7805689059999</v>
      </c>
      <c r="F52" s="109">
        <v>141.465151152</v>
      </c>
      <c r="G52" s="109">
        <v>1244.7133087980001</v>
      </c>
      <c r="H52" s="109">
        <v>511.00174488300001</v>
      </c>
      <c r="I52" s="109">
        <v>90.918155349000003</v>
      </c>
      <c r="J52" s="109">
        <v>305.69948574400001</v>
      </c>
      <c r="K52" s="109">
        <v>680.41977997099991</v>
      </c>
      <c r="L52" s="109">
        <v>202.93461099700002</v>
      </c>
      <c r="M52" s="109">
        <v>359.6912514529991</v>
      </c>
      <c r="N52" s="109">
        <v>8189.7227678629997</v>
      </c>
    </row>
    <row r="53" spans="1:14" x14ac:dyDescent="0.3">
      <c r="A53" s="111" t="s">
        <v>151</v>
      </c>
      <c r="B53" s="110">
        <v>-34.477499868000002</v>
      </c>
      <c r="C53" s="110">
        <v>-303.19405675999997</v>
      </c>
      <c r="D53" s="110">
        <v>77.819237626999893</v>
      </c>
      <c r="E53" s="110">
        <v>-144.41309834499998</v>
      </c>
      <c r="F53" s="110">
        <v>59.039500998000008</v>
      </c>
      <c r="G53" s="110">
        <v>135.0079562840001</v>
      </c>
      <c r="H53" s="110">
        <v>115.47564254800005</v>
      </c>
      <c r="I53" s="110">
        <v>4.1426124750000071</v>
      </c>
      <c r="J53" s="110">
        <v>62.146900785000014</v>
      </c>
      <c r="K53" s="110">
        <v>31.179549118999944</v>
      </c>
      <c r="L53" s="110">
        <v>23.385347295000031</v>
      </c>
      <c r="M53" s="110">
        <v>78.371954024997706</v>
      </c>
      <c r="N53" s="110">
        <v>104.48404618299901</v>
      </c>
    </row>
    <row r="54" spans="1:14" x14ac:dyDescent="0.3">
      <c r="A54" s="111" t="s">
        <v>152</v>
      </c>
      <c r="B54" s="110">
        <v>-3.8827489239575299</v>
      </c>
      <c r="C54" s="110">
        <v>-19.42541055935224</v>
      </c>
      <c r="D54" s="110">
        <v>6.346512643993127</v>
      </c>
      <c r="E54" s="110">
        <v>-10.448108811858363</v>
      </c>
      <c r="F54" s="110">
        <v>71.627583025057774</v>
      </c>
      <c r="G54" s="110">
        <v>12.166108415909155</v>
      </c>
      <c r="H54" s="110">
        <v>29.195454324325553</v>
      </c>
      <c r="I54" s="110">
        <v>4.7739401423453742</v>
      </c>
      <c r="J54" s="110">
        <v>25.51683070637986</v>
      </c>
      <c r="K54" s="110">
        <v>4.8024671974013264</v>
      </c>
      <c r="L54" s="110">
        <v>13.024474070700155</v>
      </c>
      <c r="M54" s="110">
        <v>27.858719519607643</v>
      </c>
      <c r="N54" s="110">
        <v>1.2922815241414254</v>
      </c>
    </row>
    <row r="55" spans="1:14" x14ac:dyDescent="0.3">
      <c r="A55" s="108" t="s">
        <v>60</v>
      </c>
      <c r="B55" s="109"/>
      <c r="C55" s="109"/>
      <c r="D55" s="109"/>
      <c r="E55" s="109"/>
      <c r="F55" s="109"/>
      <c r="G55" s="109"/>
      <c r="H55" s="109"/>
      <c r="I55" s="109"/>
      <c r="J55" s="109"/>
      <c r="K55" s="109"/>
      <c r="L55" s="109"/>
      <c r="M55" s="109"/>
      <c r="N55" s="109"/>
    </row>
    <row r="56" spans="1:14" x14ac:dyDescent="0.3">
      <c r="A56" s="108" t="s">
        <v>12</v>
      </c>
      <c r="B56" s="107">
        <v>11.424031444582706</v>
      </c>
      <c r="C56" s="107">
        <v>15.005769046078669</v>
      </c>
      <c r="D56" s="107">
        <v>16.190300801392826</v>
      </c>
      <c r="E56" s="107">
        <v>20.345298284206478</v>
      </c>
      <c r="F56" s="107">
        <v>0.98966737552729867</v>
      </c>
      <c r="G56" s="107">
        <v>13.945838042424924</v>
      </c>
      <c r="H56" s="107">
        <v>5.3432568962597875</v>
      </c>
      <c r="I56" s="107">
        <v>0.93204525573211305</v>
      </c>
      <c r="J56" s="107">
        <v>2.7244497953700653</v>
      </c>
      <c r="K56" s="107">
        <v>7.4252382487451101</v>
      </c>
      <c r="L56" s="107">
        <v>2.2705424845856204</v>
      </c>
      <c r="M56" s="107">
        <v>3.4035623250910154</v>
      </c>
      <c r="N56" s="107">
        <v>100</v>
      </c>
    </row>
    <row r="57" spans="1:14" x14ac:dyDescent="0.3">
      <c r="A57" s="108" t="s">
        <v>133</v>
      </c>
      <c r="B57" s="107">
        <v>10.982560648233932</v>
      </c>
      <c r="C57" s="107">
        <v>19.304458780478466</v>
      </c>
      <c r="D57" s="107">
        <v>15.165578275754585</v>
      </c>
      <c r="E57" s="107">
        <v>17.095273433853531</v>
      </c>
      <c r="F57" s="107">
        <v>1.019458459933674</v>
      </c>
      <c r="G57" s="107">
        <v>13.725078389317099</v>
      </c>
      <c r="H57" s="107">
        <v>4.8919532984774392</v>
      </c>
      <c r="I57" s="107">
        <v>1.0732588840118902</v>
      </c>
      <c r="J57" s="107">
        <v>3.0123116130873271</v>
      </c>
      <c r="K57" s="107">
        <v>8.0299451036752671</v>
      </c>
      <c r="L57" s="107">
        <v>2.220704544202897</v>
      </c>
      <c r="M57" s="107">
        <v>3.4794185689738932</v>
      </c>
      <c r="N57" s="107">
        <v>100</v>
      </c>
    </row>
    <row r="58" spans="1:14" x14ac:dyDescent="0.3">
      <c r="A58" s="106" t="s">
        <v>135</v>
      </c>
      <c r="B58" s="105">
        <v>10.421460780627944</v>
      </c>
      <c r="C58" s="105">
        <v>15.356045072795045</v>
      </c>
      <c r="D58" s="105">
        <v>15.922302643282999</v>
      </c>
      <c r="E58" s="105">
        <v>15.113827463893292</v>
      </c>
      <c r="F58" s="105">
        <v>1.7273496937786268</v>
      </c>
      <c r="G58" s="105">
        <v>15.198479168090223</v>
      </c>
      <c r="H58" s="105">
        <v>6.2395487535695811</v>
      </c>
      <c r="I58" s="105">
        <v>1.1101493655654464</v>
      </c>
      <c r="J58" s="105">
        <v>3.7327208064183139</v>
      </c>
      <c r="K58" s="105">
        <v>8.3082150551055403</v>
      </c>
      <c r="L58" s="105">
        <v>2.47791795582298</v>
      </c>
      <c r="M58" s="105">
        <v>4.3919832410499993</v>
      </c>
      <c r="N58" s="105">
        <v>100</v>
      </c>
    </row>
    <row r="60" spans="1:14" x14ac:dyDescent="0.3">
      <c r="B60" s="104"/>
      <c r="C60" s="104"/>
      <c r="D60" s="104"/>
      <c r="E60" s="104"/>
      <c r="F60" s="104"/>
      <c r="G60" s="104"/>
      <c r="H60" s="104"/>
      <c r="I60" s="104"/>
      <c r="J60" s="104"/>
      <c r="K60" s="104"/>
      <c r="L60" s="104"/>
      <c r="M60" s="104"/>
      <c r="N60" s="10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topLeftCell="J1" workbookViewId="0">
      <selection activeCell="M58" sqref="M58"/>
    </sheetView>
  </sheetViews>
  <sheetFormatPr defaultRowHeight="13.5" x14ac:dyDescent="0.3"/>
  <cols>
    <col min="1" max="2" width="9.140625" style="7"/>
    <col min="3" max="3" width="15" style="7" bestFit="1" customWidth="1"/>
    <col min="4" max="4" width="14.28515625" style="7" bestFit="1" customWidth="1"/>
    <col min="5" max="5" width="15.140625" style="7" bestFit="1" customWidth="1"/>
    <col min="6" max="6" width="12.85546875" style="7" bestFit="1" customWidth="1"/>
    <col min="7" max="7" width="13.85546875" style="7" bestFit="1" customWidth="1"/>
    <col min="8" max="9" width="14.28515625" style="7" bestFit="1" customWidth="1"/>
    <col min="10" max="10" width="9.5703125" style="7" customWidth="1"/>
    <col min="11" max="11" width="7.42578125" style="7" customWidth="1"/>
    <col min="12" max="12" width="7.28515625" style="7" customWidth="1"/>
    <col min="13" max="13" width="9.42578125" style="7" customWidth="1"/>
    <col min="14" max="14" width="7" style="7" customWidth="1"/>
    <col min="15" max="15" width="7.7109375" style="116" customWidth="1"/>
    <col min="16" max="16" width="7.28515625" style="7" customWidth="1"/>
    <col min="17" max="17" width="10" style="7" customWidth="1"/>
    <col min="18" max="18" width="8.28515625" style="7" customWidth="1"/>
    <col min="19" max="19" width="8.140625" style="7" customWidth="1"/>
    <col min="20" max="20" width="7.42578125" style="7" customWidth="1"/>
    <col min="21" max="21" width="7.7109375" style="7" customWidth="1"/>
    <col min="22" max="22" width="9.5703125" style="7" bestFit="1" customWidth="1"/>
    <col min="23" max="23" width="8" style="7" customWidth="1"/>
    <col min="24" max="24" width="9.5703125" style="7" customWidth="1"/>
    <col min="25" max="16384" width="9.140625" style="7"/>
  </cols>
  <sheetData>
    <row r="1" spans="1:24" x14ac:dyDescent="0.3">
      <c r="A1" s="7" t="s">
        <v>4</v>
      </c>
      <c r="B1" s="7" t="s">
        <v>413</v>
      </c>
    </row>
    <row r="2" spans="1:24" x14ac:dyDescent="0.3">
      <c r="A2" s="7" t="s">
        <v>412</v>
      </c>
      <c r="B2" s="130"/>
      <c r="J2" s="143" t="s">
        <v>150</v>
      </c>
    </row>
    <row r="3" spans="1:24" ht="43.5" customHeight="1" x14ac:dyDescent="0.3">
      <c r="A3" s="7" t="s">
        <v>411</v>
      </c>
      <c r="B3" s="130" t="s">
        <v>13</v>
      </c>
      <c r="C3" s="7" t="s">
        <v>45</v>
      </c>
      <c r="D3" s="7" t="s">
        <v>109</v>
      </c>
      <c r="E3" s="7" t="s">
        <v>15</v>
      </c>
      <c r="F3" s="7" t="s">
        <v>110</v>
      </c>
      <c r="G3" s="7" t="s">
        <v>46</v>
      </c>
      <c r="H3" s="7" t="s">
        <v>47</v>
      </c>
      <c r="I3" s="7" t="s">
        <v>19</v>
      </c>
      <c r="J3" s="142" t="s">
        <v>13</v>
      </c>
      <c r="K3" s="140" t="s">
        <v>45</v>
      </c>
      <c r="L3" s="140" t="s">
        <v>109</v>
      </c>
      <c r="M3" s="140" t="s">
        <v>15</v>
      </c>
      <c r="N3" s="140" t="s">
        <v>110</v>
      </c>
      <c r="O3" s="141" t="s">
        <v>46</v>
      </c>
      <c r="P3" s="140" t="s">
        <v>47</v>
      </c>
      <c r="Q3" s="140" t="s">
        <v>19</v>
      </c>
      <c r="R3" s="140" t="s">
        <v>48</v>
      </c>
      <c r="S3" s="140" t="s">
        <v>49</v>
      </c>
      <c r="T3" s="140" t="s">
        <v>149</v>
      </c>
      <c r="U3" s="140" t="s">
        <v>112</v>
      </c>
      <c r="V3" s="140" t="s">
        <v>22</v>
      </c>
      <c r="W3" s="140" t="s">
        <v>106</v>
      </c>
      <c r="X3" s="140" t="s">
        <v>56</v>
      </c>
    </row>
    <row r="4" spans="1:24" ht="15.75" x14ac:dyDescent="0.3">
      <c r="A4" s="7" t="s">
        <v>410</v>
      </c>
      <c r="B4" s="137" t="s">
        <v>124</v>
      </c>
      <c r="C4" s="2">
        <v>29744572.57</v>
      </c>
      <c r="D4" s="7">
        <v>200741052.71000001</v>
      </c>
      <c r="E4" s="7">
        <v>7702775949.4700003</v>
      </c>
      <c r="F4" s="7">
        <v>35766596.729999997</v>
      </c>
      <c r="G4" s="7">
        <v>24314419.600000001</v>
      </c>
      <c r="H4" s="7">
        <v>106049964.15000001</v>
      </c>
      <c r="I4" s="7">
        <v>94549019.109999999</v>
      </c>
      <c r="J4" s="137" t="s">
        <v>124</v>
      </c>
      <c r="K4" s="126">
        <v>29.744572569999999</v>
      </c>
      <c r="L4" s="126">
        <v>200.74105271000002</v>
      </c>
      <c r="M4" s="126">
        <v>7702.7759494700003</v>
      </c>
      <c r="N4" s="126">
        <v>35.766596729999996</v>
      </c>
      <c r="O4" s="125">
        <v>24.314419600000001</v>
      </c>
      <c r="P4" s="126">
        <v>106.04996415000001</v>
      </c>
      <c r="Q4" s="126">
        <v>94.549019110000003</v>
      </c>
      <c r="R4" s="126">
        <v>3.8442662400000001</v>
      </c>
      <c r="S4" s="126">
        <v>22.88898532</v>
      </c>
      <c r="T4" s="126">
        <v>68.512499300000002</v>
      </c>
      <c r="U4" s="126">
        <v>16.082343659999999</v>
      </c>
      <c r="V4" s="126">
        <v>22.346916069999999</v>
      </c>
      <c r="W4" s="126">
        <v>118.67172826000119</v>
      </c>
      <c r="X4" s="126">
        <v>8446.2883131899998</v>
      </c>
    </row>
    <row r="5" spans="1:24" ht="15.75" x14ac:dyDescent="0.3">
      <c r="B5" s="137" t="s">
        <v>125</v>
      </c>
      <c r="C5" s="2">
        <v>18199747.719999999</v>
      </c>
      <c r="D5" s="7">
        <v>208703285.66</v>
      </c>
      <c r="E5" s="7">
        <v>8060027181.3100004</v>
      </c>
      <c r="F5" s="7">
        <v>19214456.390000001</v>
      </c>
      <c r="G5" s="7">
        <v>17364689.059999999</v>
      </c>
      <c r="H5" s="7">
        <v>106959111.5</v>
      </c>
      <c r="I5" s="7">
        <v>181042622.53</v>
      </c>
      <c r="J5" s="137" t="s">
        <v>125</v>
      </c>
      <c r="K5" s="126">
        <v>18.199747719999998</v>
      </c>
      <c r="L5" s="126">
        <v>208.70328566000001</v>
      </c>
      <c r="M5" s="126">
        <v>8060.0271813100007</v>
      </c>
      <c r="N5" s="126">
        <v>19.214456390000002</v>
      </c>
      <c r="O5" s="125">
        <v>17.36468906</v>
      </c>
      <c r="P5" s="126">
        <v>106.95911150000001</v>
      </c>
      <c r="Q5" s="126">
        <v>181.04262252999999</v>
      </c>
      <c r="R5" s="126">
        <v>8.3576632800000006</v>
      </c>
      <c r="S5" s="126">
        <v>25.73740566</v>
      </c>
      <c r="T5" s="126">
        <v>59.792535950000001</v>
      </c>
      <c r="U5" s="126">
        <v>17.53679837</v>
      </c>
      <c r="V5" s="126">
        <v>39.374888900000002</v>
      </c>
      <c r="W5" s="126">
        <v>80.708272959997174</v>
      </c>
      <c r="X5" s="126">
        <v>8843.0186592900009</v>
      </c>
    </row>
    <row r="6" spans="1:24" ht="15.75" x14ac:dyDescent="0.3">
      <c r="B6" s="137" t="s">
        <v>126</v>
      </c>
      <c r="C6" s="2">
        <v>35115996.689999998</v>
      </c>
      <c r="D6" s="7">
        <v>244031206.16</v>
      </c>
      <c r="E6" s="7">
        <v>7525813630.8699999</v>
      </c>
      <c r="F6" s="7">
        <v>47228074.850000001</v>
      </c>
      <c r="G6" s="7">
        <v>20639235.98</v>
      </c>
      <c r="H6" s="7">
        <v>106410334.78</v>
      </c>
      <c r="I6" s="7">
        <v>297936018.88</v>
      </c>
      <c r="J6" s="137" t="s">
        <v>126</v>
      </c>
      <c r="K6" s="126">
        <v>35.115996689999996</v>
      </c>
      <c r="L6" s="126">
        <v>244.03120615999998</v>
      </c>
      <c r="M6" s="126">
        <v>7525.8136308699995</v>
      </c>
      <c r="N6" s="126">
        <v>47.228074849999999</v>
      </c>
      <c r="O6" s="125">
        <v>20.639235979999999</v>
      </c>
      <c r="P6" s="126">
        <v>106.41033478</v>
      </c>
      <c r="Q6" s="126">
        <v>297.93601888000001</v>
      </c>
      <c r="R6" s="126">
        <v>16.402632779999998</v>
      </c>
      <c r="S6" s="126">
        <v>29.144255569999999</v>
      </c>
      <c r="T6" s="126">
        <v>76.934306609999993</v>
      </c>
      <c r="U6" s="126">
        <v>20.76702959</v>
      </c>
      <c r="V6" s="126">
        <v>34.892332289999999</v>
      </c>
      <c r="W6" s="126">
        <v>97.230455980000499</v>
      </c>
      <c r="X6" s="126">
        <v>8552.545511029999</v>
      </c>
    </row>
    <row r="7" spans="1:24" ht="15.75" x14ac:dyDescent="0.3">
      <c r="B7" s="130" t="s">
        <v>127</v>
      </c>
      <c r="C7" s="2">
        <v>83060316.980000004</v>
      </c>
      <c r="D7" s="7">
        <f>SUM(D4:D6)</f>
        <v>653475544.52999997</v>
      </c>
      <c r="E7" s="7">
        <f>SUM(E4:E6)</f>
        <v>23288616761.650002</v>
      </c>
      <c r="F7" s="7">
        <f>SUM(F4:F6)</f>
        <v>102209127.97</v>
      </c>
      <c r="G7" s="7">
        <f>SUM(G4:G6)</f>
        <v>62318344.640000001</v>
      </c>
      <c r="H7" s="7">
        <f>SUM(H4:H6)</f>
        <v>319419410.43000001</v>
      </c>
      <c r="I7" s="7">
        <f>SUM(I4:I6)</f>
        <v>573527660.51999998</v>
      </c>
      <c r="J7" s="130" t="s">
        <v>127</v>
      </c>
      <c r="K7" s="129">
        <v>83.06031698000001</v>
      </c>
      <c r="L7" s="129">
        <v>653.47554452999998</v>
      </c>
      <c r="M7" s="129">
        <v>23288.616761650002</v>
      </c>
      <c r="N7" s="129">
        <v>102.20912797</v>
      </c>
      <c r="O7" s="127">
        <v>62.318344639999999</v>
      </c>
      <c r="P7" s="129">
        <v>319.41941043000003</v>
      </c>
      <c r="Q7" s="129">
        <v>573.52766051999993</v>
      </c>
      <c r="R7" s="129">
        <v>28.604562299999998</v>
      </c>
      <c r="S7" s="129">
        <v>77.770646550000009</v>
      </c>
      <c r="T7" s="129">
        <v>205.23934186000002</v>
      </c>
      <c r="U7" s="129">
        <v>54.386171620000006</v>
      </c>
      <c r="V7" s="129">
        <v>96.614137259999993</v>
      </c>
      <c r="W7" s="129">
        <v>296.61045720000078</v>
      </c>
      <c r="X7" s="129">
        <v>25841.85248351</v>
      </c>
    </row>
    <row r="8" spans="1:24" ht="15.75" x14ac:dyDescent="0.3">
      <c r="B8" s="137" t="s">
        <v>128</v>
      </c>
      <c r="C8" s="2">
        <v>40628835.590000004</v>
      </c>
      <c r="D8" s="7">
        <v>367331835.98000002</v>
      </c>
      <c r="E8" s="7">
        <v>5586362424.4300003</v>
      </c>
      <c r="F8" s="7">
        <v>31024624.449999999</v>
      </c>
      <c r="G8" s="7">
        <v>21933321.640000001</v>
      </c>
      <c r="H8" s="7">
        <v>87999650.909999996</v>
      </c>
      <c r="I8" s="7">
        <v>211891497.63</v>
      </c>
      <c r="J8" s="137" t="s">
        <v>128</v>
      </c>
      <c r="K8" s="126">
        <v>40.628835590000001</v>
      </c>
      <c r="L8" s="126">
        <v>367.33183597999999</v>
      </c>
      <c r="M8" s="126">
        <v>5586.3624244299999</v>
      </c>
      <c r="N8" s="138">
        <v>31.024624450000001</v>
      </c>
      <c r="O8" s="125">
        <v>21.933321639999999</v>
      </c>
      <c r="P8" s="126">
        <v>87.99965091</v>
      </c>
      <c r="Q8" s="126">
        <v>211.89149763</v>
      </c>
      <c r="R8" s="126">
        <v>12.343677099999999</v>
      </c>
      <c r="S8" s="126">
        <v>28.54061197</v>
      </c>
      <c r="T8" s="126">
        <v>42.133093209999998</v>
      </c>
      <c r="U8" s="126">
        <v>23.21846948</v>
      </c>
      <c r="V8" s="126">
        <v>69.043531260000009</v>
      </c>
      <c r="W8" s="126">
        <v>84.377473829998976</v>
      </c>
      <c r="X8" s="126">
        <v>6606.8290474799996</v>
      </c>
    </row>
    <row r="9" spans="1:24" ht="15.75" x14ac:dyDescent="0.3">
      <c r="B9" s="137" t="s">
        <v>10</v>
      </c>
      <c r="C9" s="2">
        <v>66941211.609999999</v>
      </c>
      <c r="D9" s="7">
        <v>314578357.13</v>
      </c>
      <c r="E9" s="7">
        <v>7882711342.8100004</v>
      </c>
      <c r="G9" s="7">
        <v>22761550.210000001</v>
      </c>
      <c r="H9" s="7">
        <v>133858001.67</v>
      </c>
      <c r="I9" s="7">
        <v>241417241.94999999</v>
      </c>
      <c r="J9" s="137" t="s">
        <v>10</v>
      </c>
      <c r="K9" s="126">
        <v>66.941211609999996</v>
      </c>
      <c r="L9" s="126">
        <v>314.57835712999997</v>
      </c>
      <c r="M9" s="126">
        <v>7882.7113428100001</v>
      </c>
      <c r="N9" s="138">
        <v>0</v>
      </c>
      <c r="O9" s="125">
        <v>22.761550209999999</v>
      </c>
      <c r="P9" s="126">
        <v>133.85800166999999</v>
      </c>
      <c r="Q9" s="126">
        <v>241.41724194999998</v>
      </c>
      <c r="R9" s="126">
        <v>19.405503120000002</v>
      </c>
      <c r="S9" s="126">
        <v>30.9093582</v>
      </c>
      <c r="T9" s="126">
        <v>75.158712569999992</v>
      </c>
      <c r="U9" s="126">
        <v>34.007113329999996</v>
      </c>
      <c r="V9" s="126">
        <v>34.473602020000001</v>
      </c>
      <c r="W9" s="126">
        <v>189.06986605999757</v>
      </c>
      <c r="X9" s="126">
        <v>9045.2918606799994</v>
      </c>
    </row>
    <row r="10" spans="1:24" ht="15.75" x14ac:dyDescent="0.3">
      <c r="B10" s="137" t="s">
        <v>129</v>
      </c>
      <c r="C10" s="2">
        <v>46337020.710000001</v>
      </c>
      <c r="D10" s="7">
        <v>258838630.52000001</v>
      </c>
      <c r="E10" s="7">
        <v>9261022224.8899994</v>
      </c>
      <c r="F10" s="7">
        <v>43799082.960000001</v>
      </c>
      <c r="G10" s="7">
        <v>26916903.43</v>
      </c>
      <c r="H10" s="7">
        <v>138354593.38</v>
      </c>
      <c r="I10" s="7">
        <v>237565419.59999999</v>
      </c>
      <c r="J10" s="137" t="s">
        <v>129</v>
      </c>
      <c r="K10" s="126">
        <v>46.337020710000004</v>
      </c>
      <c r="L10" s="126">
        <v>258.83863052000004</v>
      </c>
      <c r="M10" s="126">
        <v>9261.0222248899991</v>
      </c>
      <c r="N10" s="126">
        <v>43.79908296</v>
      </c>
      <c r="O10" s="125">
        <v>26.916903430000001</v>
      </c>
      <c r="P10" s="126">
        <v>138.35459337999998</v>
      </c>
      <c r="Q10" s="126">
        <v>237.56541959999998</v>
      </c>
      <c r="R10" s="126">
        <v>22.233636149999999</v>
      </c>
      <c r="S10" s="126">
        <v>37.338508670000003</v>
      </c>
      <c r="T10" s="126">
        <v>93.224833150000009</v>
      </c>
      <c r="U10" s="126">
        <v>25.501159000000001</v>
      </c>
      <c r="V10" s="126">
        <v>57.984982680000002</v>
      </c>
      <c r="W10" s="126">
        <v>158.0122441800022</v>
      </c>
      <c r="X10" s="126">
        <v>10407.12923932</v>
      </c>
    </row>
    <row r="11" spans="1:24" ht="15.75" x14ac:dyDescent="0.3">
      <c r="B11" s="130" t="s">
        <v>130</v>
      </c>
      <c r="C11" s="2">
        <v>153907067.91</v>
      </c>
      <c r="D11" s="7">
        <f>SUM(D8:D10)</f>
        <v>940748823.63</v>
      </c>
      <c r="E11" s="7">
        <f>SUM(E8:E10)</f>
        <v>22730095992.130001</v>
      </c>
      <c r="F11" s="7">
        <f>SUM(F8:F10)</f>
        <v>74823707.409999996</v>
      </c>
      <c r="G11" s="7">
        <f>SUM(G8:G10)</f>
        <v>71611775.280000001</v>
      </c>
      <c r="H11" s="7">
        <f>SUM(H8:H10)</f>
        <v>360212245.95999998</v>
      </c>
      <c r="I11" s="7">
        <f>SUM(I8:I10)</f>
        <v>690874159.17999995</v>
      </c>
      <c r="J11" s="130" t="s">
        <v>130</v>
      </c>
      <c r="K11" s="129">
        <v>153.90706790999999</v>
      </c>
      <c r="L11" s="129">
        <v>940.74882362999995</v>
      </c>
      <c r="M11" s="129">
        <v>22730.095992130002</v>
      </c>
      <c r="N11" s="129">
        <v>74.823707409999997</v>
      </c>
      <c r="O11" s="127">
        <v>71.611775280000003</v>
      </c>
      <c r="P11" s="129">
        <v>360.21224595999996</v>
      </c>
      <c r="Q11" s="129">
        <v>690.87415917999999</v>
      </c>
      <c r="R11" s="129">
        <v>53.982816369999995</v>
      </c>
      <c r="S11" s="129">
        <v>96.78847884000001</v>
      </c>
      <c r="T11" s="129">
        <v>210.51663893</v>
      </c>
      <c r="U11" s="129">
        <v>82.726741810000007</v>
      </c>
      <c r="V11" s="129">
        <v>161.50211596</v>
      </c>
      <c r="W11" s="129">
        <v>431.45958406999875</v>
      </c>
      <c r="X11" s="129">
        <v>26059.250147480001</v>
      </c>
    </row>
    <row r="12" spans="1:24" ht="15.75" x14ac:dyDescent="0.3">
      <c r="B12" s="137" t="s">
        <v>131</v>
      </c>
      <c r="C12" s="2">
        <v>60226594.439999998</v>
      </c>
      <c r="D12" s="7">
        <v>363773647.50999999</v>
      </c>
      <c r="E12" s="7">
        <v>8819449192.2199993</v>
      </c>
      <c r="F12" s="7">
        <v>35452514.380000003</v>
      </c>
      <c r="G12" s="7">
        <v>23834082.800000001</v>
      </c>
      <c r="H12" s="7">
        <v>97380067.849999994</v>
      </c>
      <c r="I12" s="7">
        <v>243849202.93000001</v>
      </c>
      <c r="J12" s="137" t="s">
        <v>131</v>
      </c>
      <c r="K12" s="126">
        <v>60.22659444</v>
      </c>
      <c r="L12" s="126">
        <v>363.77364750999999</v>
      </c>
      <c r="M12" s="126">
        <v>8819.4491922199995</v>
      </c>
      <c r="N12" s="126">
        <v>35.452514380000004</v>
      </c>
      <c r="O12" s="125">
        <v>23.834082800000001</v>
      </c>
      <c r="P12" s="126">
        <v>97.380067849999989</v>
      </c>
      <c r="Q12" s="126">
        <v>243.84920293000002</v>
      </c>
      <c r="R12" s="126">
        <v>14.188352460000001</v>
      </c>
      <c r="S12" s="126">
        <v>34.027796649999999</v>
      </c>
      <c r="T12" s="126">
        <v>72.644641980000003</v>
      </c>
      <c r="U12" s="126">
        <v>23.916240999999999</v>
      </c>
      <c r="V12" s="126">
        <v>35.497171280000003</v>
      </c>
      <c r="W12" s="126">
        <v>237.74642052000237</v>
      </c>
      <c r="X12" s="126">
        <v>10061.985926020001</v>
      </c>
    </row>
    <row r="13" spans="1:24" ht="15.75" x14ac:dyDescent="0.3">
      <c r="B13" s="137" t="s">
        <v>132</v>
      </c>
      <c r="C13" s="2">
        <v>64616345.270000003</v>
      </c>
      <c r="D13" s="7">
        <v>449877989</v>
      </c>
      <c r="E13" s="7">
        <v>9646000961.3500004</v>
      </c>
      <c r="F13" s="7">
        <v>30148298.280000001</v>
      </c>
      <c r="G13" s="7">
        <v>20140961.780000001</v>
      </c>
      <c r="H13" s="7">
        <v>85063342.219999999</v>
      </c>
      <c r="I13" s="7">
        <v>217682078.28999999</v>
      </c>
      <c r="J13" s="137" t="s">
        <v>132</v>
      </c>
      <c r="K13" s="126">
        <v>64.616345269999997</v>
      </c>
      <c r="L13" s="126">
        <v>449.87798900000001</v>
      </c>
      <c r="M13" s="126">
        <v>9646.0009613500006</v>
      </c>
      <c r="N13" s="126">
        <v>30.148298280000002</v>
      </c>
      <c r="O13" s="125">
        <v>20.140961780000001</v>
      </c>
      <c r="P13" s="126">
        <v>85.063342219999996</v>
      </c>
      <c r="Q13" s="126">
        <v>217.68207828999999</v>
      </c>
      <c r="R13" s="126">
        <v>8.7854916099999993</v>
      </c>
      <c r="S13" s="126">
        <v>31.38154265</v>
      </c>
      <c r="T13" s="126">
        <v>125.53217158</v>
      </c>
      <c r="U13" s="126">
        <v>33.080967350000002</v>
      </c>
      <c r="V13" s="126">
        <v>55.899378849999998</v>
      </c>
      <c r="W13" s="126">
        <v>146.60447126999665</v>
      </c>
      <c r="X13" s="126">
        <v>10914.8139995</v>
      </c>
    </row>
    <row r="14" spans="1:24" ht="15.75" x14ac:dyDescent="0.3">
      <c r="B14" s="137" t="s">
        <v>133</v>
      </c>
      <c r="C14" s="2">
        <v>71299642.099999994</v>
      </c>
      <c r="D14" s="7">
        <v>304548620.25999999</v>
      </c>
      <c r="E14" s="7">
        <v>7760560868.7399998</v>
      </c>
      <c r="F14" s="7">
        <v>14110253.09</v>
      </c>
      <c r="G14" s="7">
        <v>19842711.489999998</v>
      </c>
      <c r="H14" s="7">
        <v>14133689.75</v>
      </c>
      <c r="I14" s="7">
        <v>280278794.12</v>
      </c>
      <c r="J14" s="137" t="s">
        <v>133</v>
      </c>
      <c r="K14" s="126">
        <v>71.2996421</v>
      </c>
      <c r="L14" s="126">
        <v>304.54862026000001</v>
      </c>
      <c r="M14" s="126">
        <v>7760.5608687399999</v>
      </c>
      <c r="N14" s="126">
        <v>14.11025309</v>
      </c>
      <c r="O14" s="125">
        <v>19.842711489999999</v>
      </c>
      <c r="P14" s="126">
        <v>14.13368975</v>
      </c>
      <c r="Q14" s="126">
        <v>280.27879411999999</v>
      </c>
      <c r="R14" s="126">
        <v>3.4799723399999998</v>
      </c>
      <c r="S14" s="126">
        <v>36.285485180000002</v>
      </c>
      <c r="T14" s="126">
        <v>109.14238143999999</v>
      </c>
      <c r="U14" s="126">
        <v>25.44892329</v>
      </c>
      <c r="V14" s="126">
        <v>116.16399738</v>
      </c>
      <c r="W14" s="126">
        <v>133.29647199999999</v>
      </c>
      <c r="X14" s="126">
        <v>8888.5918111800001</v>
      </c>
    </row>
    <row r="15" spans="1:24" ht="15.75" x14ac:dyDescent="0.3">
      <c r="B15" s="130" t="s">
        <v>134</v>
      </c>
      <c r="C15" s="2">
        <v>196142581.81</v>
      </c>
      <c r="D15" s="7">
        <f>SUM(D12:D14)</f>
        <v>1118200256.77</v>
      </c>
      <c r="E15" s="7">
        <f>SUM(E12:E14)</f>
        <v>26226011022.309998</v>
      </c>
      <c r="F15" s="7">
        <f>SUM(F12:F14)</f>
        <v>79711065.75</v>
      </c>
      <c r="G15" s="7">
        <f>SUM(G12:G14)</f>
        <v>63817756.069999993</v>
      </c>
      <c r="H15" s="7">
        <f>SUM(H12:H14)</f>
        <v>196577099.81999999</v>
      </c>
      <c r="I15" s="7">
        <f>SUM(I12:I14)</f>
        <v>741810075.34000003</v>
      </c>
      <c r="J15" s="130" t="s">
        <v>134</v>
      </c>
      <c r="K15" s="129">
        <v>196.14258181</v>
      </c>
      <c r="L15" s="129">
        <v>1118.2002567699999</v>
      </c>
      <c r="M15" s="129">
        <v>26226.011022309998</v>
      </c>
      <c r="N15" s="129">
        <v>79.711065750000003</v>
      </c>
      <c r="O15" s="127">
        <v>63.817756069999994</v>
      </c>
      <c r="P15" s="129">
        <v>196.57709982</v>
      </c>
      <c r="Q15" s="129">
        <v>741.81007534000003</v>
      </c>
      <c r="R15" s="129">
        <v>26.453816410000002</v>
      </c>
      <c r="S15" s="129">
        <v>101.69482447999999</v>
      </c>
      <c r="T15" s="129">
        <v>307.31919499999998</v>
      </c>
      <c r="U15" s="129">
        <v>82.446131640000004</v>
      </c>
      <c r="V15" s="129">
        <v>207.56054750999999</v>
      </c>
      <c r="W15" s="129">
        <v>517.64736378999896</v>
      </c>
      <c r="X15" s="129">
        <v>29865.391736699999</v>
      </c>
    </row>
    <row r="16" spans="1:24" ht="15.75" x14ac:dyDescent="0.3">
      <c r="B16" s="137" t="s">
        <v>135</v>
      </c>
      <c r="C16" s="2">
        <v>85739991.140000001</v>
      </c>
      <c r="D16" s="7">
        <v>468874125.36000001</v>
      </c>
      <c r="E16" s="7">
        <v>2997499460.8899999</v>
      </c>
      <c r="F16" s="7">
        <v>16788431.609999999</v>
      </c>
      <c r="G16" s="7">
        <v>20794677.73</v>
      </c>
      <c r="H16" s="7">
        <v>141435691.59999999</v>
      </c>
      <c r="I16" s="7">
        <v>210837165.34</v>
      </c>
      <c r="J16" s="137" t="s">
        <v>135</v>
      </c>
      <c r="K16" s="126">
        <v>85.739991140000001</v>
      </c>
      <c r="L16" s="126">
        <v>468.87412535999999</v>
      </c>
      <c r="M16" s="126">
        <v>2997.4994608899997</v>
      </c>
      <c r="N16" s="126">
        <v>16.78843161</v>
      </c>
      <c r="O16" s="125">
        <v>20.79467773</v>
      </c>
      <c r="P16" s="126">
        <v>141.43569159999998</v>
      </c>
      <c r="Q16" s="126">
        <v>210.83716534000001</v>
      </c>
      <c r="R16" s="126">
        <v>4.3534739599999996</v>
      </c>
      <c r="S16" s="126">
        <v>33.831834090000001</v>
      </c>
      <c r="T16" s="126">
        <v>89.71932262</v>
      </c>
      <c r="U16" s="126">
        <v>29.793198690000001</v>
      </c>
      <c r="V16" s="126">
        <v>30.048277420000002</v>
      </c>
      <c r="W16" s="126">
        <v>139.04833420999955</v>
      </c>
      <c r="X16" s="126">
        <v>4268.7639846599996</v>
      </c>
    </row>
    <row r="17" spans="1:24" ht="15.75" x14ac:dyDescent="0.3">
      <c r="B17" s="137" t="s">
        <v>136</v>
      </c>
      <c r="C17" s="2">
        <v>65078186.829999998</v>
      </c>
      <c r="D17" s="7">
        <v>319256522.33999997</v>
      </c>
      <c r="E17" s="7">
        <v>7392236873.54</v>
      </c>
      <c r="F17" s="7">
        <v>16330279.369999999</v>
      </c>
      <c r="G17" s="7">
        <v>19878690.77</v>
      </c>
      <c r="H17" s="7">
        <v>85279463.680000007</v>
      </c>
      <c r="I17" s="7">
        <v>296943489.13</v>
      </c>
      <c r="J17" s="137" t="s">
        <v>136</v>
      </c>
      <c r="K17" s="126">
        <v>65.078186829999993</v>
      </c>
      <c r="L17" s="126">
        <v>319.25652233999995</v>
      </c>
      <c r="M17" s="126">
        <v>7392.2368735399996</v>
      </c>
      <c r="N17" s="126">
        <v>16.33027937</v>
      </c>
      <c r="O17" s="125">
        <v>19.878690769999999</v>
      </c>
      <c r="P17" s="126">
        <v>85.279463680000006</v>
      </c>
      <c r="Q17" s="126">
        <v>296.94348912999999</v>
      </c>
      <c r="R17" s="126">
        <v>16.215163359999998</v>
      </c>
      <c r="S17" s="126">
        <v>28.705633219999999</v>
      </c>
      <c r="T17" s="126">
        <v>91.333205680000006</v>
      </c>
      <c r="U17" s="126">
        <v>34.988484369999995</v>
      </c>
      <c r="V17" s="126">
        <v>45.810549159999994</v>
      </c>
      <c r="W17" s="126">
        <v>185.27302794999886</v>
      </c>
      <c r="X17" s="126">
        <v>8597.3295693999989</v>
      </c>
    </row>
    <row r="18" spans="1:24" ht="15.75" x14ac:dyDescent="0.3">
      <c r="B18" s="137" t="s">
        <v>137</v>
      </c>
      <c r="C18" s="2">
        <v>62084064.759999998</v>
      </c>
      <c r="D18" s="7">
        <v>466072458.06999999</v>
      </c>
      <c r="E18" s="7">
        <v>6669548007.4200001</v>
      </c>
      <c r="F18" s="7">
        <v>18299365.920000002</v>
      </c>
      <c r="G18" s="7">
        <v>10762355.68</v>
      </c>
      <c r="H18" s="7">
        <v>82685063.569999993</v>
      </c>
      <c r="I18" s="7">
        <v>130847573.44</v>
      </c>
      <c r="J18" s="137" t="s">
        <v>137</v>
      </c>
      <c r="K18" s="126">
        <v>62.084064759999997</v>
      </c>
      <c r="L18" s="126">
        <v>466.07245806999998</v>
      </c>
      <c r="M18" s="126">
        <v>6669.5480074200004</v>
      </c>
      <c r="N18" s="126">
        <v>18.299365920000003</v>
      </c>
      <c r="O18" s="125">
        <v>10.762355679999999</v>
      </c>
      <c r="P18" s="126">
        <v>82.685063569999997</v>
      </c>
      <c r="Q18" s="126">
        <v>130.84757343999999</v>
      </c>
      <c r="R18" s="126">
        <v>7.6629792099999996</v>
      </c>
      <c r="S18" s="126">
        <v>22.220940039999999</v>
      </c>
      <c r="T18" s="126">
        <v>101.85223737999999</v>
      </c>
      <c r="U18" s="126">
        <v>35.503198310000002</v>
      </c>
      <c r="V18" s="126">
        <v>109.98343013</v>
      </c>
      <c r="W18" s="126">
        <v>182.90156854999924</v>
      </c>
      <c r="X18" s="126">
        <v>7900.4232424799993</v>
      </c>
    </row>
    <row r="19" spans="1:24" ht="15.75" x14ac:dyDescent="0.3">
      <c r="B19" s="130" t="s">
        <v>138</v>
      </c>
      <c r="C19" s="2">
        <v>212902242.72999999</v>
      </c>
      <c r="D19" s="7">
        <f>SUM(D16:D18)</f>
        <v>1254203105.77</v>
      </c>
      <c r="E19" s="7">
        <f>SUM(E16:E18)</f>
        <v>17059284341.85</v>
      </c>
      <c r="F19" s="7">
        <f>SUM(F16:F18)</f>
        <v>51418076.899999999</v>
      </c>
      <c r="G19" s="7">
        <f>SUM(G16:G18)</f>
        <v>51435724.18</v>
      </c>
      <c r="H19" s="7">
        <f>SUM(H16:H18)</f>
        <v>309400218.85000002</v>
      </c>
      <c r="I19" s="7">
        <f>SUM(I16:I18)</f>
        <v>638628227.91000009</v>
      </c>
      <c r="J19" s="130" t="s">
        <v>138</v>
      </c>
      <c r="K19" s="129">
        <v>212.90224272999998</v>
      </c>
      <c r="L19" s="129">
        <v>1254.2031057700001</v>
      </c>
      <c r="M19" s="129">
        <v>17059.284341850002</v>
      </c>
      <c r="N19" s="129">
        <v>51.418076899999996</v>
      </c>
      <c r="O19" s="127">
        <v>51.435724180000001</v>
      </c>
      <c r="P19" s="129">
        <v>309.40021885000004</v>
      </c>
      <c r="Q19" s="129">
        <v>638.62822791000008</v>
      </c>
      <c r="R19" s="129">
        <v>28.23161653</v>
      </c>
      <c r="S19" s="129">
        <v>84.758407349999999</v>
      </c>
      <c r="T19" s="129">
        <v>282.90476568000003</v>
      </c>
      <c r="U19" s="129">
        <v>100.28488137000001</v>
      </c>
      <c r="V19" s="129">
        <v>185.84225670999999</v>
      </c>
      <c r="W19" s="129">
        <v>507.22293070999763</v>
      </c>
      <c r="X19" s="129">
        <v>20766.51679654</v>
      </c>
    </row>
    <row r="20" spans="1:24" ht="15.75" x14ac:dyDescent="0.3">
      <c r="B20" s="130" t="s">
        <v>139</v>
      </c>
      <c r="C20" s="2">
        <v>646012209.42999995</v>
      </c>
      <c r="D20" s="7">
        <f>D19+D15+D11+D7</f>
        <v>3966627730.6999998</v>
      </c>
      <c r="E20" s="7">
        <f>E19+E15+E11+E7</f>
        <v>89304008117.940002</v>
      </c>
      <c r="F20" s="7">
        <f>F19+F15+F11+F7</f>
        <v>308161978.02999997</v>
      </c>
      <c r="G20" s="7">
        <f>G19+G15+G11+G7</f>
        <v>249183600.17000002</v>
      </c>
      <c r="H20" s="7">
        <f>H19+H15+H11+H7</f>
        <v>1185608975.0599999</v>
      </c>
      <c r="I20" s="7">
        <f>I19+I15+I11+I7</f>
        <v>2644840122.9499998</v>
      </c>
      <c r="J20" s="130" t="s">
        <v>139</v>
      </c>
      <c r="K20" s="129">
        <v>646.01220942999998</v>
      </c>
      <c r="L20" s="129">
        <v>3966.6277307</v>
      </c>
      <c r="M20" s="129">
        <v>89304.00811794</v>
      </c>
      <c r="N20" s="129">
        <v>308.16197802999994</v>
      </c>
      <c r="O20" s="127">
        <v>249.18360017000001</v>
      </c>
      <c r="P20" s="129">
        <v>1185.6089750599999</v>
      </c>
      <c r="Q20" s="129">
        <v>2644.84012295</v>
      </c>
      <c r="R20" s="129">
        <v>137.27281161000002</v>
      </c>
      <c r="S20" s="129">
        <v>361.01235721999996</v>
      </c>
      <c r="T20" s="129">
        <v>1005.9799414700002</v>
      </c>
      <c r="U20" s="129">
        <v>319.84392644000002</v>
      </c>
      <c r="V20" s="129">
        <v>651.51905743999998</v>
      </c>
      <c r="W20" s="129">
        <v>1752.9403357699962</v>
      </c>
      <c r="X20" s="129">
        <v>102533.01116422999</v>
      </c>
    </row>
    <row r="21" spans="1:24" ht="15.75" x14ac:dyDescent="0.3">
      <c r="A21" s="7" t="s">
        <v>12</v>
      </c>
      <c r="B21" s="137" t="s">
        <v>140</v>
      </c>
      <c r="C21" s="2">
        <v>68579136.510000005</v>
      </c>
      <c r="D21" s="7">
        <v>523833798.43000001</v>
      </c>
      <c r="E21" s="7">
        <v>5739675880.9499998</v>
      </c>
      <c r="F21" s="7">
        <v>16458433.630000001</v>
      </c>
      <c r="G21" s="7">
        <v>12034115.34</v>
      </c>
      <c r="H21" s="7">
        <v>116056114.88</v>
      </c>
      <c r="I21" s="7">
        <v>204577603.06</v>
      </c>
      <c r="J21" s="137" t="s">
        <v>140</v>
      </c>
      <c r="K21" s="126">
        <v>68.579136510000012</v>
      </c>
      <c r="L21" s="126">
        <v>523.83379843</v>
      </c>
      <c r="M21" s="126">
        <v>5739.6758809499997</v>
      </c>
      <c r="N21" s="126">
        <v>16.458433630000002</v>
      </c>
      <c r="O21" s="125">
        <v>12.03411534</v>
      </c>
      <c r="P21" s="126">
        <v>116.05611488</v>
      </c>
      <c r="Q21" s="126">
        <v>204.57760306</v>
      </c>
      <c r="R21" s="126">
        <v>3.2085767999999999</v>
      </c>
      <c r="S21" s="126">
        <v>34.792702030000001</v>
      </c>
      <c r="T21" s="126">
        <v>106.58108845999999</v>
      </c>
      <c r="U21" s="126">
        <v>22.784952789999998</v>
      </c>
      <c r="V21" s="126">
        <v>24.379162770000001</v>
      </c>
      <c r="W21" s="126">
        <v>96.521050199999806</v>
      </c>
      <c r="X21" s="126">
        <v>6969.48261585</v>
      </c>
    </row>
    <row r="22" spans="1:24" ht="15.75" x14ac:dyDescent="0.3">
      <c r="B22" s="137" t="s">
        <v>125</v>
      </c>
      <c r="C22" s="2">
        <v>52496582.420000002</v>
      </c>
      <c r="D22" s="7">
        <v>454046072.81</v>
      </c>
      <c r="E22" s="7">
        <v>4857532548.3999996</v>
      </c>
      <c r="F22" s="7">
        <v>23147861.43</v>
      </c>
      <c r="G22" s="7">
        <v>25234882.670000002</v>
      </c>
      <c r="H22" s="7">
        <v>116680120.34</v>
      </c>
      <c r="I22" s="7">
        <v>297470263.99000001</v>
      </c>
      <c r="J22" s="137" t="s">
        <v>125</v>
      </c>
      <c r="K22" s="126">
        <v>52.496582420000003</v>
      </c>
      <c r="L22" s="126">
        <v>454.04607281</v>
      </c>
      <c r="M22" s="126">
        <v>4857.5325483999995</v>
      </c>
      <c r="N22" s="126">
        <v>23.147861429999999</v>
      </c>
      <c r="O22" s="125">
        <v>25.234882670000001</v>
      </c>
      <c r="P22" s="126">
        <v>116.68012034</v>
      </c>
      <c r="Q22" s="126">
        <v>297.47026399000003</v>
      </c>
      <c r="R22" s="126">
        <v>7.3279508499999997</v>
      </c>
      <c r="S22" s="126">
        <v>28.48992084</v>
      </c>
      <c r="T22" s="126">
        <v>65.680744289999993</v>
      </c>
      <c r="U22" s="126">
        <v>19.511287020000001</v>
      </c>
      <c r="V22" s="126">
        <v>63.796546390000003</v>
      </c>
      <c r="W22" s="126">
        <v>92.000726599999425</v>
      </c>
      <c r="X22" s="126">
        <v>6103.4155080500004</v>
      </c>
    </row>
    <row r="23" spans="1:24" ht="15.75" x14ac:dyDescent="0.3">
      <c r="B23" s="137" t="s">
        <v>126</v>
      </c>
      <c r="C23" s="2">
        <v>46701856.729999997</v>
      </c>
      <c r="D23" s="7">
        <v>465945091.00999999</v>
      </c>
      <c r="E23" s="7">
        <v>7253860149.1199999</v>
      </c>
      <c r="F23" s="7">
        <v>33509793.43</v>
      </c>
      <c r="G23" s="7">
        <v>18645955.789999999</v>
      </c>
      <c r="H23" s="7">
        <v>76578802.329999998</v>
      </c>
      <c r="I23" s="7">
        <v>250303493.68000001</v>
      </c>
      <c r="J23" s="137" t="s">
        <v>126</v>
      </c>
      <c r="K23" s="126">
        <v>46.701856729999996</v>
      </c>
      <c r="L23" s="126">
        <v>465.94509101</v>
      </c>
      <c r="M23" s="126">
        <v>7253.8601491199997</v>
      </c>
      <c r="N23" s="126">
        <v>33.509793430000002</v>
      </c>
      <c r="O23" s="125">
        <v>18.645955789999999</v>
      </c>
      <c r="P23" s="126">
        <v>76.578802330000002</v>
      </c>
      <c r="Q23" s="126">
        <v>250.30349368</v>
      </c>
      <c r="R23" s="126">
        <v>12.831385560000001</v>
      </c>
      <c r="S23" s="126">
        <v>35.365770249999997</v>
      </c>
      <c r="T23" s="126">
        <v>86.369192339999998</v>
      </c>
      <c r="U23" s="126">
        <v>22.08650432</v>
      </c>
      <c r="V23" s="126">
        <v>37.771593250000002</v>
      </c>
      <c r="W23" s="126">
        <v>89.152555259999275</v>
      </c>
      <c r="X23" s="126">
        <v>8429.1221430699989</v>
      </c>
    </row>
    <row r="24" spans="1:24" ht="15.75" x14ac:dyDescent="0.3">
      <c r="B24" s="130" t="s">
        <v>127</v>
      </c>
      <c r="C24" s="2">
        <v>167777575.66</v>
      </c>
      <c r="D24" s="7">
        <f>SUM(D21:D23)</f>
        <v>1443824962.25</v>
      </c>
      <c r="E24" s="7">
        <f>SUM(E21:E23)</f>
        <v>17851068578.469997</v>
      </c>
      <c r="F24" s="7">
        <f>SUM(F21:F23)</f>
        <v>73116088.49000001</v>
      </c>
      <c r="G24" s="7">
        <f>SUM(G21:G23)</f>
        <v>55914953.800000004</v>
      </c>
      <c r="H24" s="7">
        <f>SUM(H21:H23)</f>
        <v>309315037.55000001</v>
      </c>
      <c r="I24" s="7">
        <f>SUM(I21:I23)</f>
        <v>752351360.73000002</v>
      </c>
      <c r="J24" s="130" t="s">
        <v>127</v>
      </c>
      <c r="K24" s="129">
        <v>167.77757566</v>
      </c>
      <c r="L24" s="129">
        <v>1443.82496225</v>
      </c>
      <c r="M24" s="129">
        <v>17851.068578469996</v>
      </c>
      <c r="N24" s="129">
        <v>73.11608849000001</v>
      </c>
      <c r="O24" s="127">
        <v>55.914953800000006</v>
      </c>
      <c r="P24" s="129">
        <v>309.31503755</v>
      </c>
      <c r="Q24" s="129">
        <v>752.35136073000001</v>
      </c>
      <c r="R24" s="129">
        <v>23.367913210000001</v>
      </c>
      <c r="S24" s="129">
        <v>98.648393120000009</v>
      </c>
      <c r="T24" s="129">
        <v>258.63102508999998</v>
      </c>
      <c r="U24" s="129">
        <v>64.382744130000006</v>
      </c>
      <c r="V24" s="129">
        <v>125.94730240999999</v>
      </c>
      <c r="W24" s="129">
        <v>277.67433205999851</v>
      </c>
      <c r="X24" s="129">
        <v>21502.020266970001</v>
      </c>
    </row>
    <row r="25" spans="1:24" ht="15.75" x14ac:dyDescent="0.3">
      <c r="B25" s="137" t="s">
        <v>128</v>
      </c>
      <c r="C25" s="2">
        <v>39500749.200000003</v>
      </c>
      <c r="D25" s="7">
        <v>388157562.49000001</v>
      </c>
      <c r="E25" s="7">
        <v>5620328572.5500002</v>
      </c>
      <c r="F25" s="7">
        <v>39977752.359999999</v>
      </c>
      <c r="G25" s="7">
        <v>16741179.34</v>
      </c>
      <c r="H25" s="7">
        <v>64567444.07</v>
      </c>
      <c r="I25" s="7">
        <v>179678119.38999999</v>
      </c>
      <c r="J25" s="137" t="s">
        <v>128</v>
      </c>
      <c r="K25" s="126">
        <v>39.500749200000001</v>
      </c>
      <c r="L25" s="126">
        <v>388.15756249000003</v>
      </c>
      <c r="M25" s="126">
        <v>5620.32857255</v>
      </c>
      <c r="N25" s="126">
        <v>39.977752359999997</v>
      </c>
      <c r="O25" s="125">
        <v>16.741179339999999</v>
      </c>
      <c r="P25" s="126">
        <v>64.567444069999993</v>
      </c>
      <c r="Q25" s="126">
        <v>179.67811938999998</v>
      </c>
      <c r="R25" s="126">
        <v>19.915246449999998</v>
      </c>
      <c r="S25" s="126">
        <v>25.189691199999999</v>
      </c>
      <c r="T25" s="126">
        <v>87.873609739999992</v>
      </c>
      <c r="U25" s="126">
        <v>27.414795229999999</v>
      </c>
      <c r="V25" s="126">
        <v>39.937805779999998</v>
      </c>
      <c r="W25" s="126">
        <v>87.05869969000149</v>
      </c>
      <c r="X25" s="126">
        <v>6636.3412274900002</v>
      </c>
    </row>
    <row r="26" spans="1:24" ht="15.75" x14ac:dyDescent="0.3">
      <c r="B26" s="137" t="s">
        <v>10</v>
      </c>
      <c r="C26" s="2">
        <v>54365646.630000003</v>
      </c>
      <c r="D26" s="7">
        <v>544588903.78999996</v>
      </c>
      <c r="E26" s="7">
        <v>7531230531.9200001</v>
      </c>
      <c r="F26" s="7">
        <v>27752725.239999998</v>
      </c>
      <c r="G26" s="7">
        <v>26097654.699999999</v>
      </c>
      <c r="H26" s="7">
        <v>69711314.040000007</v>
      </c>
      <c r="I26" s="7">
        <v>269068549.38999999</v>
      </c>
      <c r="J26" s="137" t="s">
        <v>10</v>
      </c>
      <c r="K26" s="126">
        <v>54.365646630000001</v>
      </c>
      <c r="L26" s="126">
        <v>544.58890379000002</v>
      </c>
      <c r="M26" s="126">
        <v>7531.2305319200004</v>
      </c>
      <c r="N26" s="126">
        <v>27.752725239999997</v>
      </c>
      <c r="O26" s="125">
        <v>26.0976547</v>
      </c>
      <c r="P26" s="126">
        <v>69.711314040000005</v>
      </c>
      <c r="Q26" s="126">
        <v>269.06854938999999</v>
      </c>
      <c r="R26" s="126">
        <v>23.886318239999998</v>
      </c>
      <c r="S26" s="126">
        <v>32.935719849999998</v>
      </c>
      <c r="T26" s="126">
        <v>57.521589560000002</v>
      </c>
      <c r="U26" s="126">
        <v>45.288371650000002</v>
      </c>
      <c r="V26" s="126">
        <v>63.716431200000002</v>
      </c>
      <c r="W26" s="126">
        <v>176.8439044999981</v>
      </c>
      <c r="X26" s="126">
        <v>8923.00766071</v>
      </c>
    </row>
    <row r="27" spans="1:24" ht="15.75" x14ac:dyDescent="0.3">
      <c r="B27" s="137" t="s">
        <v>129</v>
      </c>
      <c r="C27" s="2">
        <v>42048194.43</v>
      </c>
      <c r="D27" s="7">
        <v>424430106.72000003</v>
      </c>
      <c r="E27" s="7">
        <v>6367964006.7600002</v>
      </c>
      <c r="F27" s="7">
        <v>21049988</v>
      </c>
      <c r="G27" s="7">
        <v>28679863.059999999</v>
      </c>
      <c r="H27" s="7">
        <v>69418550.510000005</v>
      </c>
      <c r="I27" s="7">
        <v>265148019.88</v>
      </c>
      <c r="J27" s="137" t="s">
        <v>129</v>
      </c>
      <c r="K27" s="126">
        <v>42.048194430000002</v>
      </c>
      <c r="L27" s="126">
        <v>424.43010672000003</v>
      </c>
      <c r="M27" s="126">
        <v>6367.9640067600003</v>
      </c>
      <c r="N27" s="126">
        <v>21.049987999999999</v>
      </c>
      <c r="O27" s="125">
        <v>28.679863059999999</v>
      </c>
      <c r="P27" s="126">
        <v>69.418550510000003</v>
      </c>
      <c r="Q27" s="126">
        <v>265.14801987999999</v>
      </c>
      <c r="R27" s="126">
        <v>36.461733869999996</v>
      </c>
      <c r="S27" s="126">
        <v>33.42940007</v>
      </c>
      <c r="T27" s="126">
        <v>68.192145400000001</v>
      </c>
      <c r="U27" s="126">
        <v>31.778600960000002</v>
      </c>
      <c r="V27" s="126">
        <v>58.873988390000001</v>
      </c>
      <c r="W27" s="126">
        <v>149.50919443999959</v>
      </c>
      <c r="X27" s="126">
        <v>7596.9837924899994</v>
      </c>
    </row>
    <row r="28" spans="1:24" ht="15.75" x14ac:dyDescent="0.3">
      <c r="B28" s="130" t="s">
        <v>130</v>
      </c>
      <c r="C28" s="2">
        <v>135914590.25999999</v>
      </c>
      <c r="D28" s="7">
        <f>SUM(D25:D27)</f>
        <v>1357176573</v>
      </c>
      <c r="E28" s="7">
        <f>SUM(E25:E27)</f>
        <v>19519523111.230003</v>
      </c>
      <c r="F28" s="7">
        <f>SUM(F25:F27)</f>
        <v>88780465.599999994</v>
      </c>
      <c r="G28" s="7">
        <f>SUM(G25:G27)</f>
        <v>71518697.099999994</v>
      </c>
      <c r="H28" s="7">
        <f>SUM(H25:H27)</f>
        <v>203697308.62</v>
      </c>
      <c r="I28" s="7">
        <f>SUM(I25:I27)</f>
        <v>713894688.65999997</v>
      </c>
      <c r="J28" s="130" t="s">
        <v>130</v>
      </c>
      <c r="K28" s="129">
        <v>135.91459025999998</v>
      </c>
      <c r="L28" s="129">
        <v>1357.176573</v>
      </c>
      <c r="M28" s="129">
        <v>19519.523111230003</v>
      </c>
      <c r="N28" s="129">
        <v>88.780465599999999</v>
      </c>
      <c r="O28" s="127">
        <v>71.518697099999997</v>
      </c>
      <c r="P28" s="129">
        <v>203.69730862</v>
      </c>
      <c r="Q28" s="129">
        <v>713.89468865999993</v>
      </c>
      <c r="R28" s="129">
        <v>80.263298559999996</v>
      </c>
      <c r="S28" s="129">
        <v>91.554811120000011</v>
      </c>
      <c r="T28" s="129">
        <v>213.58734470000002</v>
      </c>
      <c r="U28" s="129">
        <v>104.48176784</v>
      </c>
      <c r="V28" s="129">
        <v>162.52822537</v>
      </c>
      <c r="W28" s="129">
        <v>413.41179862999917</v>
      </c>
      <c r="X28" s="129">
        <v>23156.33268069</v>
      </c>
    </row>
    <row r="29" spans="1:24" ht="15.75" x14ac:dyDescent="0.3">
      <c r="B29" s="137" t="s">
        <v>131</v>
      </c>
      <c r="C29" s="2">
        <v>34079676.840000004</v>
      </c>
      <c r="D29" s="7">
        <v>635981377.75999999</v>
      </c>
      <c r="E29" s="7">
        <v>6777837551.3699999</v>
      </c>
      <c r="F29" s="7">
        <v>17390179.120000001</v>
      </c>
      <c r="G29" s="7">
        <v>23530160.210000001</v>
      </c>
      <c r="H29" s="7">
        <v>26017677.16</v>
      </c>
      <c r="I29" s="7">
        <v>285698037.54000002</v>
      </c>
      <c r="J29" s="137" t="s">
        <v>131</v>
      </c>
      <c r="K29" s="126">
        <v>34.079676840000005</v>
      </c>
      <c r="L29" s="126">
        <v>635.98137775999999</v>
      </c>
      <c r="M29" s="126">
        <v>6777.8375513700003</v>
      </c>
      <c r="N29" s="126">
        <v>17.390179120000003</v>
      </c>
      <c r="O29" s="125">
        <v>23.530160210000002</v>
      </c>
      <c r="P29" s="126">
        <v>26.017677160000002</v>
      </c>
      <c r="Q29" s="126">
        <v>285.69803754000003</v>
      </c>
      <c r="R29" s="126">
        <v>38.085559509999996</v>
      </c>
      <c r="S29" s="126">
        <v>27.145972399999998</v>
      </c>
      <c r="T29" s="126">
        <v>117.42063463</v>
      </c>
      <c r="U29" s="126">
        <v>30.896087739999999</v>
      </c>
      <c r="V29" s="126">
        <v>32.931451609999996</v>
      </c>
      <c r="W29" s="126">
        <v>123.40528997000027</v>
      </c>
      <c r="X29" s="126">
        <v>8170.4196558599997</v>
      </c>
    </row>
    <row r="30" spans="1:24" ht="15.75" x14ac:dyDescent="0.3">
      <c r="B30" s="137" t="s">
        <v>132</v>
      </c>
      <c r="C30" s="2">
        <v>29966103.07</v>
      </c>
      <c r="D30" s="7">
        <v>652996163.24000001</v>
      </c>
      <c r="E30" s="7">
        <v>6361502531.8999996</v>
      </c>
      <c r="F30" s="7">
        <v>23019303.399999999</v>
      </c>
      <c r="G30" s="7">
        <v>27423295.289999999</v>
      </c>
      <c r="H30" s="7">
        <v>29649082.329999998</v>
      </c>
      <c r="I30" s="7">
        <v>344144031.93000001</v>
      </c>
      <c r="J30" s="137" t="s">
        <v>132</v>
      </c>
      <c r="K30" s="126">
        <v>29.966103069999999</v>
      </c>
      <c r="L30" s="126">
        <v>652.99616323999999</v>
      </c>
      <c r="M30" s="126">
        <v>6361.5025318999997</v>
      </c>
      <c r="N30" s="126">
        <v>23.019303399999998</v>
      </c>
      <c r="O30" s="125">
        <v>27.423295289999999</v>
      </c>
      <c r="P30" s="126">
        <v>29.649082329999999</v>
      </c>
      <c r="Q30" s="126">
        <v>344.14403192999998</v>
      </c>
      <c r="R30" s="126">
        <v>44.999995439999999</v>
      </c>
      <c r="S30" s="126">
        <v>31.483927129999998</v>
      </c>
      <c r="T30" s="126">
        <v>102.60323164</v>
      </c>
      <c r="U30" s="126">
        <v>30.076409269999999</v>
      </c>
      <c r="V30" s="126">
        <v>35.185940960000003</v>
      </c>
      <c r="W30" s="126">
        <v>123.33309255999947</v>
      </c>
      <c r="X30" s="126">
        <v>7836.3831081600001</v>
      </c>
    </row>
    <row r="31" spans="1:24" ht="15.75" x14ac:dyDescent="0.3">
      <c r="B31" s="137" t="s">
        <v>133</v>
      </c>
      <c r="C31" s="2">
        <v>28155846.780000001</v>
      </c>
      <c r="D31" s="7">
        <v>733175143.14999998</v>
      </c>
      <c r="E31" s="7">
        <v>3599861044.52</v>
      </c>
      <c r="F31" s="7">
        <v>18964446.34</v>
      </c>
      <c r="G31" s="7">
        <v>27942092.010000002</v>
      </c>
      <c r="H31" s="7">
        <v>28576994.77</v>
      </c>
      <c r="I31" s="7">
        <v>269192783.45999998</v>
      </c>
      <c r="J31" s="137" t="s">
        <v>133</v>
      </c>
      <c r="K31" s="126">
        <v>28.155846780000001</v>
      </c>
      <c r="L31" s="126">
        <v>733.17514314999994</v>
      </c>
      <c r="M31" s="126">
        <v>3599.8610445200002</v>
      </c>
      <c r="N31" s="126">
        <v>18.964446339999999</v>
      </c>
      <c r="O31" s="125">
        <v>27.942092010000003</v>
      </c>
      <c r="P31" s="126">
        <v>28.576994769999999</v>
      </c>
      <c r="Q31" s="126">
        <v>269.19278345999999</v>
      </c>
      <c r="R31" s="126">
        <v>38.855194520000005</v>
      </c>
      <c r="S31" s="126">
        <v>45.768128509999997</v>
      </c>
      <c r="T31" s="126">
        <v>106.58830709</v>
      </c>
      <c r="U31" s="126">
        <v>31.369917129999997</v>
      </c>
      <c r="V31" s="126">
        <v>25.82720621</v>
      </c>
      <c r="W31" s="126">
        <v>143.67392375999833</v>
      </c>
      <c r="X31" s="126">
        <v>5097.9510282499996</v>
      </c>
    </row>
    <row r="32" spans="1:24" ht="15.75" x14ac:dyDescent="0.3">
      <c r="B32" s="130" t="s">
        <v>134</v>
      </c>
      <c r="C32" s="2">
        <v>92201626.689999998</v>
      </c>
      <c r="D32" s="7">
        <f>SUM(D29:D31)</f>
        <v>2022152684.1500001</v>
      </c>
      <c r="E32" s="7">
        <f>SUM(E29:E31)</f>
        <v>16739201127.790001</v>
      </c>
      <c r="F32" s="7">
        <f>SUM(F29:F31)</f>
        <v>59373928.859999999</v>
      </c>
      <c r="G32" s="7">
        <f>SUM(G29:G31)</f>
        <v>78895547.510000005</v>
      </c>
      <c r="H32" s="7">
        <f>SUM(H29:H31)</f>
        <v>84243754.25999999</v>
      </c>
      <c r="I32" s="7">
        <f>SUM(I29:I31)</f>
        <v>899034852.93000007</v>
      </c>
      <c r="J32" s="130" t="s">
        <v>134</v>
      </c>
      <c r="K32" s="129">
        <v>92.201626689999998</v>
      </c>
      <c r="L32" s="129">
        <v>2022.1526841500001</v>
      </c>
      <c r="M32" s="129">
        <v>16739.201127790002</v>
      </c>
      <c r="N32" s="129">
        <v>59.373928859999999</v>
      </c>
      <c r="O32" s="127">
        <v>78.89554751</v>
      </c>
      <c r="P32" s="129">
        <v>84.243754259999989</v>
      </c>
      <c r="Q32" s="129">
        <v>899.03485293000006</v>
      </c>
      <c r="R32" s="129">
        <v>121.94074947</v>
      </c>
      <c r="S32" s="129">
        <v>104.39802803999999</v>
      </c>
      <c r="T32" s="129">
        <v>326.61217336000004</v>
      </c>
      <c r="U32" s="129">
        <v>92.342414140000002</v>
      </c>
      <c r="V32" s="129">
        <v>93.944598780000007</v>
      </c>
      <c r="W32" s="129">
        <v>390.41230628999807</v>
      </c>
      <c r="X32" s="129">
        <v>21104.753792269999</v>
      </c>
    </row>
    <row r="33" spans="1:24" ht="15.75" x14ac:dyDescent="0.3">
      <c r="B33" s="137" t="s">
        <v>135</v>
      </c>
      <c r="C33" s="2">
        <v>23412310.469999999</v>
      </c>
      <c r="D33" s="7">
        <v>703792225.12</v>
      </c>
      <c r="E33" s="7">
        <v>2418527947.8000002</v>
      </c>
      <c r="F33" s="7">
        <v>21404439.52</v>
      </c>
      <c r="G33" s="7">
        <v>43921305.399999999</v>
      </c>
      <c r="H33" s="7">
        <v>16271186.15</v>
      </c>
      <c r="I33" s="7">
        <v>280879623.81999999</v>
      </c>
      <c r="J33" s="137" t="s">
        <v>135</v>
      </c>
      <c r="K33" s="126">
        <v>23.412310469999998</v>
      </c>
      <c r="L33" s="126">
        <v>703.79222512000001</v>
      </c>
      <c r="M33" s="126">
        <v>2418.5279478000002</v>
      </c>
      <c r="N33" s="126">
        <v>21.40443952</v>
      </c>
      <c r="O33" s="125">
        <v>43.921305400000001</v>
      </c>
      <c r="P33" s="126">
        <v>16.271186150000002</v>
      </c>
      <c r="Q33" s="126">
        <v>280.87962382000001</v>
      </c>
      <c r="R33" s="126">
        <v>40.448528830000001</v>
      </c>
      <c r="S33" s="126">
        <v>37.215683890000001</v>
      </c>
      <c r="T33" s="126">
        <v>100.15196293000001</v>
      </c>
      <c r="U33" s="126">
        <v>37.066839409999993</v>
      </c>
      <c r="V33" s="126">
        <v>91.575175779999995</v>
      </c>
      <c r="W33" s="126">
        <v>131.23372269999982</v>
      </c>
      <c r="X33" s="126">
        <v>3945.90095182</v>
      </c>
    </row>
    <row r="34" spans="1:24" ht="15.75" x14ac:dyDescent="0.3">
      <c r="B34" s="137" t="s">
        <v>136</v>
      </c>
      <c r="C34" s="2">
        <v>26891888.920000002</v>
      </c>
      <c r="D34" s="7">
        <v>782852281.04999995</v>
      </c>
      <c r="E34" s="7">
        <v>1528219700.3199999</v>
      </c>
      <c r="F34" s="7">
        <v>29954479.600000001</v>
      </c>
      <c r="G34" s="7">
        <v>30755776.620000001</v>
      </c>
      <c r="H34" s="7">
        <v>14943028.130000001</v>
      </c>
      <c r="I34" s="7">
        <v>312052830.77999997</v>
      </c>
      <c r="J34" s="137" t="s">
        <v>136</v>
      </c>
      <c r="K34" s="126">
        <v>26.891888920000003</v>
      </c>
      <c r="L34" s="126">
        <v>782.85228104999999</v>
      </c>
      <c r="M34" s="126">
        <v>1528.2197003199999</v>
      </c>
      <c r="N34" s="126">
        <v>29.954479600000003</v>
      </c>
      <c r="O34" s="125">
        <v>30.755776620000002</v>
      </c>
      <c r="P34" s="126">
        <v>14.94302813</v>
      </c>
      <c r="Q34" s="126">
        <v>312.05283077999997</v>
      </c>
      <c r="R34" s="126">
        <v>28.04257089</v>
      </c>
      <c r="S34" s="126">
        <v>114.10867037</v>
      </c>
      <c r="T34" s="126">
        <v>93.810072680000005</v>
      </c>
      <c r="U34" s="126">
        <v>40.241732590000005</v>
      </c>
      <c r="V34" s="126">
        <v>30.092679870000001</v>
      </c>
      <c r="W34" s="126">
        <v>211.43359096000052</v>
      </c>
      <c r="X34" s="126">
        <v>3243.3993027800002</v>
      </c>
    </row>
    <row r="35" spans="1:24" ht="15.75" x14ac:dyDescent="0.3">
      <c r="B35" s="137" t="s">
        <v>137</v>
      </c>
      <c r="C35" s="2">
        <v>20469124.68</v>
      </c>
      <c r="D35" s="7">
        <v>646828140.63</v>
      </c>
      <c r="E35" s="7">
        <v>3633201791.8400002</v>
      </c>
      <c r="F35" s="7">
        <v>13673181.390000001</v>
      </c>
      <c r="G35" s="7">
        <v>25193497.399999999</v>
      </c>
      <c r="H35" s="7">
        <v>19094673.120000001</v>
      </c>
      <c r="I35" s="7">
        <v>112068767.23999999</v>
      </c>
      <c r="J35" s="137" t="s">
        <v>137</v>
      </c>
      <c r="K35" s="126">
        <v>20.46912468</v>
      </c>
      <c r="L35" s="126">
        <v>646.82814063000001</v>
      </c>
      <c r="M35" s="126">
        <v>3633.2017918400002</v>
      </c>
      <c r="N35" s="126">
        <v>13.67318139</v>
      </c>
      <c r="O35" s="125">
        <v>25.193497399999998</v>
      </c>
      <c r="P35" s="126">
        <v>19.094673119999999</v>
      </c>
      <c r="Q35" s="126">
        <v>112.06876724</v>
      </c>
      <c r="R35" s="126">
        <v>17.843938129999998</v>
      </c>
      <c r="S35" s="126">
        <v>22.14976562</v>
      </c>
      <c r="T35" s="126">
        <v>214.26596433</v>
      </c>
      <c r="U35" s="126">
        <v>37.601746840000004</v>
      </c>
      <c r="V35" s="126">
        <v>23.388447960000001</v>
      </c>
      <c r="W35" s="126">
        <v>160.82349550000094</v>
      </c>
      <c r="X35" s="126">
        <v>4946.6025346800006</v>
      </c>
    </row>
    <row r="36" spans="1:24" ht="15.75" x14ac:dyDescent="0.3">
      <c r="B36" s="130" t="s">
        <v>138</v>
      </c>
      <c r="C36" s="2">
        <v>70773324.069999993</v>
      </c>
      <c r="D36" s="7">
        <f>SUM(D33:D35)</f>
        <v>2133472646.8000002</v>
      </c>
      <c r="E36" s="7">
        <f>SUM(E33:E35)</f>
        <v>7579949439.96</v>
      </c>
      <c r="F36" s="7">
        <f>SUM(F33:F35)</f>
        <v>65032100.510000005</v>
      </c>
      <c r="G36" s="7">
        <f>SUM(G33:G35)</f>
        <v>99870579.419999987</v>
      </c>
      <c r="H36" s="7">
        <f>SUM(H33:H35)</f>
        <v>50308887.400000006</v>
      </c>
      <c r="I36" s="7">
        <f>SUM(I33:I35)</f>
        <v>705001221.83999991</v>
      </c>
      <c r="J36" s="130" t="s">
        <v>138</v>
      </c>
      <c r="K36" s="129">
        <v>70.773324069999987</v>
      </c>
      <c r="L36" s="129">
        <v>2133.4726468000003</v>
      </c>
      <c r="M36" s="129">
        <v>7579.9494399599998</v>
      </c>
      <c r="N36" s="129">
        <v>65.032100510000006</v>
      </c>
      <c r="O36" s="127">
        <v>99.870579419999984</v>
      </c>
      <c r="P36" s="129">
        <v>50.308887400000003</v>
      </c>
      <c r="Q36" s="129">
        <v>705.00122183999986</v>
      </c>
      <c r="R36" s="129">
        <v>86.335037849999992</v>
      </c>
      <c r="S36" s="129">
        <v>173.47411987999999</v>
      </c>
      <c r="T36" s="129">
        <v>408.22799994000007</v>
      </c>
      <c r="U36" s="129">
        <v>114.91031884</v>
      </c>
      <c r="V36" s="129">
        <v>145.05630361000001</v>
      </c>
      <c r="W36" s="129">
        <v>503.49080916000128</v>
      </c>
      <c r="X36" s="129">
        <v>12135.90278928</v>
      </c>
    </row>
    <row r="37" spans="1:24" ht="15.75" x14ac:dyDescent="0.3">
      <c r="B37" s="130" t="s">
        <v>141</v>
      </c>
      <c r="C37" s="2">
        <v>466667116.68000001</v>
      </c>
      <c r="D37" s="7">
        <f>D36+D32+D28+D24</f>
        <v>6956626866.2000008</v>
      </c>
      <c r="E37" s="7">
        <f>E36+E32+E28+E24</f>
        <v>61689742257.449997</v>
      </c>
      <c r="F37" s="7">
        <f>F36+F32+F28+F24</f>
        <v>286302583.46000004</v>
      </c>
      <c r="G37" s="7">
        <f>G36+G32+G28+G24</f>
        <v>306199777.82999998</v>
      </c>
      <c r="H37" s="7">
        <f>H36+H32+H28+H24</f>
        <v>647564987.82999992</v>
      </c>
      <c r="I37" s="7">
        <f>I36+I32+I28+I24</f>
        <v>3070282124.1599998</v>
      </c>
      <c r="J37" s="130" t="s">
        <v>141</v>
      </c>
      <c r="K37" s="129">
        <v>466.66711667999999</v>
      </c>
      <c r="L37" s="129">
        <v>6956.6268662000011</v>
      </c>
      <c r="M37" s="129">
        <v>61689.742257449994</v>
      </c>
      <c r="N37" s="129">
        <v>286.30258346000005</v>
      </c>
      <c r="O37" s="127">
        <v>306.19977782999996</v>
      </c>
      <c r="P37" s="129">
        <v>647.56498782999995</v>
      </c>
      <c r="Q37" s="129">
        <v>3070.28212416</v>
      </c>
      <c r="R37" s="129">
        <v>311.90699909</v>
      </c>
      <c r="S37" s="129">
        <v>468.07535215999997</v>
      </c>
      <c r="T37" s="129">
        <v>1207.0585430900001</v>
      </c>
      <c r="U37" s="129">
        <v>376.11724495000004</v>
      </c>
      <c r="V37" s="129">
        <v>527.47643016999996</v>
      </c>
      <c r="W37" s="129">
        <v>1584.989246139997</v>
      </c>
      <c r="X37" s="129">
        <v>77899.009529210001</v>
      </c>
    </row>
    <row r="38" spans="1:24" ht="15.75" x14ac:dyDescent="0.3">
      <c r="A38" s="7" t="s">
        <v>409</v>
      </c>
      <c r="B38" s="137" t="s">
        <v>142</v>
      </c>
      <c r="C38" s="2">
        <v>25723651.93</v>
      </c>
      <c r="D38" s="7">
        <v>885651972.41999996</v>
      </c>
      <c r="E38" s="7">
        <v>4623118681.04</v>
      </c>
      <c r="F38" s="7">
        <v>20538828.140000001</v>
      </c>
      <c r="G38" s="7">
        <v>14740326.720000001</v>
      </c>
      <c r="H38" s="7">
        <v>32161871.34</v>
      </c>
      <c r="I38" s="7">
        <v>214207216.5</v>
      </c>
      <c r="J38" s="137" t="s">
        <v>142</v>
      </c>
      <c r="K38" s="126">
        <v>25.723651929999999</v>
      </c>
      <c r="L38" s="126">
        <v>885.65197241999999</v>
      </c>
      <c r="M38" s="126">
        <v>4623.1186810400004</v>
      </c>
      <c r="N38" s="126">
        <v>20.53882814</v>
      </c>
      <c r="O38" s="125">
        <v>14.740326720000001</v>
      </c>
      <c r="P38" s="126">
        <v>32.161871339999998</v>
      </c>
      <c r="Q38" s="126">
        <v>214.20721649999999</v>
      </c>
      <c r="R38" s="126">
        <v>21.44080757</v>
      </c>
      <c r="S38" s="126">
        <v>25.968884750000001</v>
      </c>
      <c r="T38" s="126">
        <v>141.88423230000001</v>
      </c>
      <c r="U38" s="126">
        <v>27.14959314</v>
      </c>
      <c r="V38" s="126">
        <v>71.220106989999991</v>
      </c>
      <c r="W38" s="126">
        <v>85.917474619999879</v>
      </c>
      <c r="X38" s="126">
        <v>6189.7236474600004</v>
      </c>
    </row>
    <row r="39" spans="1:24" ht="15.75" x14ac:dyDescent="0.3">
      <c r="B39" s="137" t="s">
        <v>125</v>
      </c>
      <c r="C39" s="2">
        <v>23068070.350000001</v>
      </c>
      <c r="D39" s="7">
        <v>674364756.98000002</v>
      </c>
      <c r="E39" s="7">
        <v>3183494193.04</v>
      </c>
      <c r="F39" s="7">
        <v>6081833.96</v>
      </c>
      <c r="G39" s="7">
        <v>23561048.850000001</v>
      </c>
      <c r="H39" s="7">
        <v>42455237.740000002</v>
      </c>
      <c r="I39" s="7">
        <v>309572265.93000001</v>
      </c>
      <c r="J39" s="137" t="s">
        <v>125</v>
      </c>
      <c r="K39" s="126">
        <v>23.068070350000003</v>
      </c>
      <c r="L39" s="126">
        <v>674.36475698000004</v>
      </c>
      <c r="M39" s="126">
        <v>3183.49419304</v>
      </c>
      <c r="N39" s="126">
        <v>6.08183396</v>
      </c>
      <c r="O39" s="125">
        <v>23.561048850000002</v>
      </c>
      <c r="P39" s="126">
        <v>42.455237740000001</v>
      </c>
      <c r="Q39" s="126">
        <v>309.57226593000001</v>
      </c>
      <c r="R39" s="126">
        <v>16.487787060000002</v>
      </c>
      <c r="S39" s="126">
        <v>33.527487300000004</v>
      </c>
      <c r="T39" s="126">
        <v>87.923910709999987</v>
      </c>
      <c r="U39" s="126">
        <v>28.332380780000001</v>
      </c>
      <c r="V39" s="126">
        <v>28.8006019</v>
      </c>
      <c r="W39" s="126">
        <v>99.058157860001558</v>
      </c>
      <c r="X39" s="126">
        <v>4556.72773246</v>
      </c>
    </row>
    <row r="40" spans="1:24" ht="15.75" x14ac:dyDescent="0.3">
      <c r="B40" s="137" t="s">
        <v>126</v>
      </c>
      <c r="C40" s="2">
        <v>26022311.41</v>
      </c>
      <c r="D40" s="7">
        <v>774988432.44000006</v>
      </c>
      <c r="E40" s="7">
        <v>5335417999.25</v>
      </c>
      <c r="F40" s="7">
        <v>3426223.66</v>
      </c>
      <c r="G40" s="7">
        <v>33293274.850000001</v>
      </c>
      <c r="H40" s="7">
        <v>50045291.979999997</v>
      </c>
      <c r="I40" s="7">
        <v>241326999.69</v>
      </c>
      <c r="J40" s="137" t="s">
        <v>126</v>
      </c>
      <c r="K40" s="126">
        <v>26.02231141</v>
      </c>
      <c r="L40" s="126">
        <v>774.98843244000011</v>
      </c>
      <c r="M40" s="126">
        <v>5335.4179992500003</v>
      </c>
      <c r="N40" s="126">
        <v>3.4262236600000002</v>
      </c>
      <c r="O40" s="125">
        <v>33.293274850000003</v>
      </c>
      <c r="P40" s="126">
        <v>50.045291979999995</v>
      </c>
      <c r="Q40" s="126">
        <v>241.32699969000001</v>
      </c>
      <c r="R40" s="126">
        <v>38.370280210000004</v>
      </c>
      <c r="S40" s="126">
        <v>39.7206598</v>
      </c>
      <c r="T40" s="126">
        <v>131.69021971999999</v>
      </c>
      <c r="U40" s="126">
        <v>28.263821440000001</v>
      </c>
      <c r="V40" s="126">
        <v>24.653632760000001</v>
      </c>
      <c r="W40" s="126">
        <v>140.85828976000022</v>
      </c>
      <c r="X40" s="126">
        <v>6868.0774369700002</v>
      </c>
    </row>
    <row r="41" spans="1:24" ht="15.75" x14ac:dyDescent="0.3">
      <c r="B41" s="130" t="s">
        <v>127</v>
      </c>
      <c r="C41" s="2">
        <v>74814033.689999998</v>
      </c>
      <c r="D41" s="7">
        <f>SUM(D38:D40)</f>
        <v>2335005161.8400002</v>
      </c>
      <c r="E41" s="7">
        <f>SUM(E38:E40)</f>
        <v>13142030873.33</v>
      </c>
      <c r="F41" s="7">
        <f>SUM(F38:F40)</f>
        <v>30046885.760000002</v>
      </c>
      <c r="G41" s="7">
        <f>SUM(G38:G40)</f>
        <v>71594650.420000002</v>
      </c>
      <c r="H41" s="7">
        <f>SUM(H38:H40)</f>
        <v>124662401.06</v>
      </c>
      <c r="I41" s="7">
        <f>SUM(I38:I40)</f>
        <v>765106482.12</v>
      </c>
      <c r="J41" s="130" t="s">
        <v>127</v>
      </c>
      <c r="K41" s="129">
        <v>74.814033690000002</v>
      </c>
      <c r="L41" s="129">
        <v>2335.0051618400003</v>
      </c>
      <c r="M41" s="129">
        <v>13142.030873330001</v>
      </c>
      <c r="N41" s="129">
        <v>30.046885760000002</v>
      </c>
      <c r="O41" s="127">
        <v>71.594650420000008</v>
      </c>
      <c r="P41" s="129">
        <v>124.66240106000001</v>
      </c>
      <c r="Q41" s="129">
        <v>765.10648212000001</v>
      </c>
      <c r="R41" s="129">
        <v>76.298874840000011</v>
      </c>
      <c r="S41" s="129">
        <v>99.217031849999998</v>
      </c>
      <c r="T41" s="129">
        <v>361.49836273</v>
      </c>
      <c r="U41" s="129">
        <v>83.745795360000002</v>
      </c>
      <c r="V41" s="129">
        <v>124.67434164999999</v>
      </c>
      <c r="W41" s="129">
        <v>325.8339222400017</v>
      </c>
      <c r="X41" s="129">
        <v>17614.528816890001</v>
      </c>
    </row>
    <row r="42" spans="1:24" ht="15.75" x14ac:dyDescent="0.3">
      <c r="B42" s="137" t="s">
        <v>128</v>
      </c>
      <c r="C42" s="2">
        <v>26912393.329999998</v>
      </c>
      <c r="D42" s="7">
        <v>684949077.13999999</v>
      </c>
      <c r="E42" s="7">
        <v>5053726416.4399996</v>
      </c>
      <c r="F42" s="7">
        <v>445829.35</v>
      </c>
      <c r="G42" s="7">
        <v>23221527.16</v>
      </c>
      <c r="H42" s="7">
        <v>42837372.810000002</v>
      </c>
      <c r="I42" s="7">
        <v>278945094.62</v>
      </c>
      <c r="J42" s="137" t="s">
        <v>128</v>
      </c>
      <c r="K42" s="126">
        <v>26.912393329999997</v>
      </c>
      <c r="L42" s="126">
        <v>684.94907713999999</v>
      </c>
      <c r="M42" s="126">
        <v>5053.7264164399994</v>
      </c>
      <c r="N42" s="126">
        <v>0.44582934999999996</v>
      </c>
      <c r="O42" s="125">
        <v>23.221527160000001</v>
      </c>
      <c r="P42" s="126">
        <v>42.837372810000005</v>
      </c>
      <c r="Q42" s="126">
        <v>278.94509462000002</v>
      </c>
      <c r="R42" s="126">
        <v>34.424574490000005</v>
      </c>
      <c r="S42" s="126">
        <v>37.785886909999995</v>
      </c>
      <c r="T42" s="126">
        <v>119.62184945</v>
      </c>
      <c r="U42" s="126">
        <v>50.642139409999999</v>
      </c>
      <c r="V42" s="126">
        <v>40.76456872</v>
      </c>
      <c r="W42" s="126">
        <v>104.59143739000034</v>
      </c>
      <c r="X42" s="126">
        <v>6498.86816722</v>
      </c>
    </row>
    <row r="43" spans="1:24" ht="15.75" x14ac:dyDescent="0.3">
      <c r="B43" s="137" t="s">
        <v>10</v>
      </c>
      <c r="C43" s="2">
        <v>51104231.439999998</v>
      </c>
      <c r="D43" s="7">
        <v>1025661253.72</v>
      </c>
      <c r="E43" s="7">
        <v>4668095252.79</v>
      </c>
      <c r="G43" s="7">
        <v>33541444.34</v>
      </c>
      <c r="H43" s="7">
        <v>48077077.07</v>
      </c>
      <c r="I43" s="7">
        <v>249128096.63</v>
      </c>
      <c r="J43" s="137" t="s">
        <v>10</v>
      </c>
      <c r="K43" s="126">
        <v>51.10423144</v>
      </c>
      <c r="L43" s="126">
        <v>1025.6612537200001</v>
      </c>
      <c r="M43" s="126">
        <v>4668.0952527899999</v>
      </c>
      <c r="N43" s="138">
        <v>0</v>
      </c>
      <c r="O43" s="125">
        <v>33.541444339999998</v>
      </c>
      <c r="P43" s="126">
        <v>48.077077070000001</v>
      </c>
      <c r="Q43" s="126">
        <v>249.12809662999999</v>
      </c>
      <c r="R43" s="126">
        <v>59.64561818</v>
      </c>
      <c r="S43" s="126">
        <v>43.743636259999995</v>
      </c>
      <c r="T43" s="126">
        <v>108.18690004999999</v>
      </c>
      <c r="U43" s="126">
        <v>55.830267729999996</v>
      </c>
      <c r="V43" s="126">
        <v>21.759864530000002</v>
      </c>
      <c r="W43" s="126">
        <v>130.28839690999985</v>
      </c>
      <c r="X43" s="126">
        <v>6495.0620396499999</v>
      </c>
    </row>
    <row r="44" spans="1:24" ht="15.75" x14ac:dyDescent="0.3">
      <c r="B44" s="137" t="s">
        <v>129</v>
      </c>
      <c r="C44" s="2">
        <v>40110587.990000002</v>
      </c>
      <c r="D44" s="7">
        <v>983794082.23000002</v>
      </c>
      <c r="E44" s="7">
        <v>3504316187.98</v>
      </c>
      <c r="G44" s="7">
        <v>37347841.200000003</v>
      </c>
      <c r="H44" s="7">
        <v>48112105.229999997</v>
      </c>
      <c r="I44" s="7">
        <v>264841899.65000001</v>
      </c>
      <c r="J44" s="137" t="s">
        <v>129</v>
      </c>
      <c r="K44" s="126">
        <v>40.110587989999999</v>
      </c>
      <c r="L44" s="126">
        <v>983.79408223000007</v>
      </c>
      <c r="M44" s="126">
        <v>3504.31618798</v>
      </c>
      <c r="N44" s="138">
        <v>0</v>
      </c>
      <c r="O44" s="125">
        <v>37.347841200000005</v>
      </c>
      <c r="P44" s="126">
        <v>48.112105229999997</v>
      </c>
      <c r="Q44" s="126">
        <v>264.84189965000002</v>
      </c>
      <c r="R44" s="126">
        <v>34.274471990000002</v>
      </c>
      <c r="S44" s="126">
        <v>39.301566489999999</v>
      </c>
      <c r="T44" s="126">
        <v>97.349023269999989</v>
      </c>
      <c r="U44" s="126">
        <v>49.898400119999998</v>
      </c>
      <c r="V44" s="126">
        <v>117.99052132</v>
      </c>
      <c r="W44" s="126">
        <v>164.30172427000142</v>
      </c>
      <c r="X44" s="126">
        <v>5381.6384117399994</v>
      </c>
    </row>
    <row r="45" spans="1:24" ht="15.75" x14ac:dyDescent="0.3">
      <c r="B45" s="130" t="s">
        <v>130</v>
      </c>
      <c r="C45" s="2">
        <v>118127212.76000001</v>
      </c>
      <c r="D45" s="7">
        <f>SUM(D42:D44)</f>
        <v>2694404413.0900002</v>
      </c>
      <c r="E45" s="7">
        <f>SUM(E42:E44)</f>
        <v>13226137857.209999</v>
      </c>
      <c r="F45" s="7">
        <f>SUM(F42:F44)</f>
        <v>445829.35</v>
      </c>
      <c r="G45" s="7">
        <f>SUM(G42:G44)</f>
        <v>94110812.700000003</v>
      </c>
      <c r="H45" s="7">
        <f>SUM(H42:H44)</f>
        <v>139026555.10999998</v>
      </c>
      <c r="I45" s="7">
        <f>SUM(I42:I44)</f>
        <v>792915090.89999998</v>
      </c>
      <c r="J45" s="130" t="s">
        <v>130</v>
      </c>
      <c r="K45" s="129">
        <v>118.12721276000001</v>
      </c>
      <c r="L45" s="129">
        <v>2694.4044130900002</v>
      </c>
      <c r="M45" s="129">
        <v>13226.137857209998</v>
      </c>
      <c r="N45" s="139">
        <v>0.44582934999999996</v>
      </c>
      <c r="O45" s="127">
        <v>94.110812699999997</v>
      </c>
      <c r="P45" s="129">
        <v>139.02655510999998</v>
      </c>
      <c r="Q45" s="129">
        <v>792.9150909</v>
      </c>
      <c r="R45" s="129">
        <v>128.34466466000001</v>
      </c>
      <c r="S45" s="129">
        <v>120.83108966</v>
      </c>
      <c r="T45" s="129">
        <v>325.15777277000001</v>
      </c>
      <c r="U45" s="129">
        <v>156.37080725999999</v>
      </c>
      <c r="V45" s="129">
        <v>180.51495456999999</v>
      </c>
      <c r="W45" s="129">
        <v>399.18155857000158</v>
      </c>
      <c r="X45" s="129">
        <v>18375.568618609999</v>
      </c>
    </row>
    <row r="46" spans="1:24" ht="15.75" x14ac:dyDescent="0.3">
      <c r="B46" s="137" t="s">
        <v>131</v>
      </c>
      <c r="C46" s="2">
        <v>44570214.700000003</v>
      </c>
      <c r="D46" s="7">
        <v>869469402.98000002</v>
      </c>
      <c r="E46" s="7">
        <v>2172794366.6399999</v>
      </c>
      <c r="F46" s="7">
        <v>400</v>
      </c>
      <c r="G46" s="7">
        <v>37976296.450000003</v>
      </c>
      <c r="H46" s="7">
        <v>54901610.170000002</v>
      </c>
      <c r="I46" s="7">
        <v>244460346.15000001</v>
      </c>
      <c r="J46" s="137" t="s">
        <v>131</v>
      </c>
      <c r="K46" s="126">
        <v>44.570214700000001</v>
      </c>
      <c r="L46" s="126">
        <v>869.46940298000004</v>
      </c>
      <c r="M46" s="126">
        <v>2172.7943666399997</v>
      </c>
      <c r="N46" s="138">
        <v>4.0000000000000002E-4</v>
      </c>
      <c r="O46" s="125">
        <v>37.97629645</v>
      </c>
      <c r="P46" s="126">
        <v>54.901610170000005</v>
      </c>
      <c r="Q46" s="126">
        <v>244.46034614999999</v>
      </c>
      <c r="R46" s="126">
        <v>33.598462979999994</v>
      </c>
      <c r="S46" s="126">
        <v>107.1699519</v>
      </c>
      <c r="T46" s="126">
        <v>99.928003430000004</v>
      </c>
      <c r="U46" s="126">
        <v>33.685968530000004</v>
      </c>
      <c r="V46" s="126">
        <v>72.688910719999996</v>
      </c>
      <c r="W46" s="126">
        <v>100.57734615000057</v>
      </c>
      <c r="X46" s="126">
        <v>3871.8212808000003</v>
      </c>
    </row>
    <row r="47" spans="1:24" ht="15.75" x14ac:dyDescent="0.3">
      <c r="B47" s="137" t="s">
        <v>132</v>
      </c>
      <c r="C47" s="2">
        <v>37826950.049999997</v>
      </c>
      <c r="D47" s="7">
        <v>904273384.86000001</v>
      </c>
      <c r="E47" s="7">
        <v>2168853587.75</v>
      </c>
      <c r="G47" s="7">
        <v>32202019.260000002</v>
      </c>
      <c r="H47" s="7">
        <v>47199487.609999999</v>
      </c>
      <c r="I47" s="7">
        <v>207975181.33000001</v>
      </c>
      <c r="J47" s="137" t="s">
        <v>132</v>
      </c>
      <c r="K47" s="126">
        <v>37.826950049999994</v>
      </c>
      <c r="L47" s="125">
        <v>904.27338485999996</v>
      </c>
      <c r="M47" s="125">
        <v>2168.8535877499999</v>
      </c>
      <c r="N47" s="136">
        <v>0</v>
      </c>
      <c r="O47" s="125">
        <v>32.20201926</v>
      </c>
      <c r="P47" s="125">
        <v>47.199487609999998</v>
      </c>
      <c r="Q47" s="125">
        <v>207.97518133000003</v>
      </c>
      <c r="R47" s="125">
        <v>31.168394450000001</v>
      </c>
      <c r="S47" s="125">
        <v>55.977623180000002</v>
      </c>
      <c r="T47" s="125">
        <v>97.157651939999994</v>
      </c>
      <c r="U47" s="125">
        <v>36.357266340000002</v>
      </c>
      <c r="V47" s="125">
        <v>45.413060860000002</v>
      </c>
      <c r="W47" s="125">
        <v>154.70157275</v>
      </c>
      <c r="X47" s="125">
        <v>3819.1061803800003</v>
      </c>
    </row>
    <row r="48" spans="1:24" ht="15.75" x14ac:dyDescent="0.3">
      <c r="B48" s="137" t="s">
        <v>133</v>
      </c>
      <c r="C48" s="2">
        <v>34603130.18</v>
      </c>
      <c r="D48" s="7">
        <v>852808135.20000005</v>
      </c>
      <c r="E48" s="7">
        <v>2403358632.8299999</v>
      </c>
      <c r="G48" s="7">
        <v>36413211.799999997</v>
      </c>
      <c r="H48" s="7">
        <v>39316753.170000002</v>
      </c>
      <c r="I48" s="7">
        <v>232963180.74000001</v>
      </c>
      <c r="J48" s="137" t="s">
        <v>133</v>
      </c>
      <c r="K48" s="126">
        <v>34.603130180000001</v>
      </c>
      <c r="L48" s="125">
        <v>852.80813520000004</v>
      </c>
      <c r="M48" s="125">
        <v>2403.3586328299998</v>
      </c>
      <c r="N48" s="136">
        <v>0</v>
      </c>
      <c r="O48" s="125">
        <v>36.413211799999999</v>
      </c>
      <c r="P48" s="125">
        <v>39.316753169999998</v>
      </c>
      <c r="Q48" s="125">
        <v>232.96318074000001</v>
      </c>
      <c r="R48" s="125">
        <v>39.763761770000002</v>
      </c>
      <c r="S48" s="125">
        <v>35.892089520000006</v>
      </c>
      <c r="T48" s="125">
        <v>103.85338175</v>
      </c>
      <c r="U48" s="125">
        <v>33.169520910000003</v>
      </c>
      <c r="V48" s="125">
        <v>24.12173387</v>
      </c>
      <c r="W48" s="125">
        <v>103.11584445000028</v>
      </c>
      <c r="X48" s="125">
        <v>3939.3793761900001</v>
      </c>
    </row>
    <row r="49" spans="2:24" ht="15.75" x14ac:dyDescent="0.3">
      <c r="B49" s="130" t="s">
        <v>134</v>
      </c>
      <c r="C49" s="2">
        <v>117000294.93000001</v>
      </c>
      <c r="D49" s="7">
        <f>SUM(D46:D48)</f>
        <v>2626550923.04</v>
      </c>
      <c r="E49" s="7">
        <f>SUM(E46:E48)</f>
        <v>6745006587.2199993</v>
      </c>
      <c r="F49" s="7">
        <f>SUM(F46:F48)</f>
        <v>400</v>
      </c>
      <c r="G49" s="7">
        <f>SUM(G46:G48)</f>
        <v>106591527.51000001</v>
      </c>
      <c r="H49" s="7">
        <f>SUM(H46:H48)</f>
        <v>141417850.94999999</v>
      </c>
      <c r="I49" s="7">
        <f>SUM(I46:I48)</f>
        <v>685398708.22000003</v>
      </c>
      <c r="J49" s="130" t="s">
        <v>134</v>
      </c>
      <c r="K49" s="129">
        <v>117.00029493000001</v>
      </c>
      <c r="L49" s="127">
        <v>2626.5509230399998</v>
      </c>
      <c r="M49" s="127">
        <v>6745.0065872199993</v>
      </c>
      <c r="N49" s="131">
        <v>4.0000000000000002E-4</v>
      </c>
      <c r="O49" s="127">
        <v>106.59152751000001</v>
      </c>
      <c r="P49" s="127">
        <v>141.41785095</v>
      </c>
      <c r="Q49" s="127">
        <v>685.39870822</v>
      </c>
      <c r="R49" s="127">
        <v>104.53061919999999</v>
      </c>
      <c r="S49" s="127">
        <v>199.03966460000004</v>
      </c>
      <c r="T49" s="127">
        <v>300.93903712000002</v>
      </c>
      <c r="U49" s="127">
        <v>103.21275577999999</v>
      </c>
      <c r="V49" s="127">
        <v>142.22370544999998</v>
      </c>
      <c r="W49" s="127">
        <v>358.39476335000086</v>
      </c>
      <c r="X49" s="127">
        <v>11630.306837370001</v>
      </c>
    </row>
    <row r="50" spans="2:24" ht="15.75" x14ac:dyDescent="0.3">
      <c r="B50" s="135" t="s">
        <v>135</v>
      </c>
      <c r="C50" s="2">
        <v>40183766.68</v>
      </c>
      <c r="D50" s="7">
        <v>800610108.99000001</v>
      </c>
      <c r="E50" s="7">
        <v>1671217379.71</v>
      </c>
      <c r="G50" s="7">
        <v>41072512.140000001</v>
      </c>
      <c r="H50" s="7">
        <v>27092941.809999999</v>
      </c>
      <c r="I50" s="7">
        <v>260878958.09</v>
      </c>
      <c r="J50" s="135" t="s">
        <v>135</v>
      </c>
      <c r="K50" s="134">
        <v>40.183766679999998</v>
      </c>
      <c r="L50" s="132">
        <v>800.61010898999996</v>
      </c>
      <c r="M50" s="132">
        <v>1671.2173797099999</v>
      </c>
      <c r="N50" s="133">
        <v>0</v>
      </c>
      <c r="O50" s="132">
        <v>41.072512140000001</v>
      </c>
      <c r="P50" s="132">
        <v>27.092941809999999</v>
      </c>
      <c r="Q50" s="132">
        <v>260.87895809000003</v>
      </c>
      <c r="R50" s="132">
        <v>48.880096049999999</v>
      </c>
      <c r="S50" s="132">
        <v>41.866593039999998</v>
      </c>
      <c r="T50" s="132">
        <v>105.26435453000001</v>
      </c>
      <c r="U50" s="132">
        <v>29.814771069999999</v>
      </c>
      <c r="V50" s="132">
        <v>43.415161479999995</v>
      </c>
      <c r="W50" s="132">
        <v>123.33824427999926</v>
      </c>
      <c r="X50" s="132">
        <v>3233.6348878700001</v>
      </c>
    </row>
    <row r="51" spans="2:24" x14ac:dyDescent="0.3">
      <c r="J51" s="130" t="s">
        <v>151</v>
      </c>
      <c r="K51" s="129">
        <v>5.5806364999999971</v>
      </c>
      <c r="L51" s="129">
        <v>-52.19802621000008</v>
      </c>
      <c r="M51" s="129">
        <v>-732.14125311999987</v>
      </c>
      <c r="N51" s="131">
        <v>0</v>
      </c>
      <c r="O51" s="127">
        <v>4.6593003400000015</v>
      </c>
      <c r="P51" s="129">
        <v>-12.223811359999999</v>
      </c>
      <c r="Q51" s="129">
        <v>27.915777350000013</v>
      </c>
      <c r="R51" s="129">
        <v>9.1163342799999967</v>
      </c>
      <c r="S51" s="129">
        <v>5.9745035199999919</v>
      </c>
      <c r="T51" s="129">
        <v>1.4109727800000087</v>
      </c>
      <c r="U51" s="129">
        <v>-3.3547498400000038</v>
      </c>
      <c r="V51" s="129">
        <v>19.293427609999995</v>
      </c>
      <c r="W51" s="129">
        <v>20.222399829998977</v>
      </c>
      <c r="X51" s="129">
        <v>-705.74448832000007</v>
      </c>
    </row>
    <row r="52" spans="2:24" x14ac:dyDescent="0.3">
      <c r="J52" s="130" t="s">
        <v>152</v>
      </c>
      <c r="K52" s="129">
        <v>16.127548204368825</v>
      </c>
      <c r="L52" s="127">
        <v>-6.1207232970120096</v>
      </c>
      <c r="M52" s="127">
        <v>-30.463254344104683</v>
      </c>
      <c r="N52" s="128">
        <v>4.0000000000000002E-4</v>
      </c>
      <c r="O52" s="127">
        <v>12.795631337304888</v>
      </c>
      <c r="P52" s="127">
        <v>-31.090592112593818</v>
      </c>
      <c r="Q52" s="127">
        <v>11.982913892799047</v>
      </c>
      <c r="R52" s="127">
        <v>22.926237041480988</v>
      </c>
      <c r="S52" s="127">
        <v>16.645738935513474</v>
      </c>
      <c r="T52" s="127">
        <v>1.3586199661716927</v>
      </c>
      <c r="U52" s="127">
        <v>-10.113953255769239</v>
      </c>
      <c r="V52" s="127">
        <v>79.983585400529904</v>
      </c>
      <c r="W52" s="127">
        <v>19.611340951394325</v>
      </c>
      <c r="X52" s="127">
        <v>-17.915118624664323</v>
      </c>
    </row>
    <row r="53" spans="2:24" x14ac:dyDescent="0.3">
      <c r="J53" s="124" t="s">
        <v>60</v>
      </c>
      <c r="K53" s="126"/>
      <c r="L53" s="125"/>
      <c r="M53" s="125"/>
      <c r="N53" s="125"/>
      <c r="O53" s="125"/>
      <c r="P53" s="125"/>
      <c r="Q53" s="125"/>
      <c r="R53" s="125"/>
      <c r="S53" s="125"/>
      <c r="T53" s="125"/>
      <c r="U53" s="125"/>
      <c r="V53" s="125"/>
      <c r="W53" s="125"/>
      <c r="X53" s="125"/>
    </row>
    <row r="54" spans="2:24" x14ac:dyDescent="0.3">
      <c r="J54" s="124" t="s">
        <v>12</v>
      </c>
      <c r="K54" s="121">
        <v>0.59906681676743601</v>
      </c>
      <c r="L54" s="122">
        <v>8.9303149144553053</v>
      </c>
      <c r="M54" s="122">
        <v>79.191946894161759</v>
      </c>
      <c r="N54" s="122">
        <v>0.36753045409729423</v>
      </c>
      <c r="O54" s="122">
        <v>0.39307274852472091</v>
      </c>
      <c r="P54" s="122">
        <v>0.83128783246875659</v>
      </c>
      <c r="Q54" s="122">
        <v>3.9413622107848858</v>
      </c>
      <c r="R54" s="122">
        <v>0.40039918475862446</v>
      </c>
      <c r="S54" s="122">
        <v>0.60087458748045386</v>
      </c>
      <c r="T54" s="122">
        <v>1.5495171894802924</v>
      </c>
      <c r="U54" s="122">
        <v>0.48282673582514085</v>
      </c>
      <c r="V54" s="122">
        <v>0.67712854548196877</v>
      </c>
      <c r="W54" s="122">
        <v>2.034671885713347</v>
      </c>
      <c r="X54" s="122">
        <v>100</v>
      </c>
    </row>
    <row r="55" spans="2:24" x14ac:dyDescent="0.3">
      <c r="J55" s="124" t="s">
        <v>133</v>
      </c>
      <c r="K55" s="121">
        <v>0.87839039796838936</v>
      </c>
      <c r="L55" s="121">
        <v>21.648286538596842</v>
      </c>
      <c r="M55" s="121">
        <v>61.008560062941328</v>
      </c>
      <c r="N55" s="123">
        <v>0</v>
      </c>
      <c r="O55" s="122">
        <v>0.92433879356949122</v>
      </c>
      <c r="P55" s="121">
        <v>0.99804434697593114</v>
      </c>
      <c r="Q55" s="121">
        <v>5.9137026037160219</v>
      </c>
      <c r="R55" s="121">
        <v>1.0093915303089651</v>
      </c>
      <c r="S55" s="121">
        <v>0.91111025601990392</v>
      </c>
      <c r="T55" s="121">
        <v>2.6362878979795683</v>
      </c>
      <c r="U55" s="121">
        <v>0.84199864350409814</v>
      </c>
      <c r="V55" s="121">
        <v>0.61232320034455567</v>
      </c>
      <c r="W55" s="121">
        <v>2.6175657280749012</v>
      </c>
      <c r="X55" s="121">
        <v>100</v>
      </c>
    </row>
    <row r="56" spans="2:24" x14ac:dyDescent="0.3">
      <c r="J56" s="120" t="s">
        <v>135</v>
      </c>
      <c r="K56" s="117">
        <v>1.2426810098671699</v>
      </c>
      <c r="L56" s="117">
        <v>24.758828276910478</v>
      </c>
      <c r="M56" s="117">
        <v>51.682315340518649</v>
      </c>
      <c r="N56" s="119">
        <v>0</v>
      </c>
      <c r="O56" s="118">
        <v>1.2701654195429133</v>
      </c>
      <c r="P56" s="117">
        <v>0.83784789407211524</v>
      </c>
      <c r="Q56" s="117">
        <v>8.0676689588119004</v>
      </c>
      <c r="R56" s="117">
        <v>1.5116145682791475</v>
      </c>
      <c r="S56" s="117">
        <v>1.2947223323526664</v>
      </c>
      <c r="T56" s="117">
        <v>3.2552949909362772</v>
      </c>
      <c r="U56" s="117">
        <v>0.9220203301814025</v>
      </c>
      <c r="V56" s="117">
        <v>1.342611735259871</v>
      </c>
      <c r="W56" s="117">
        <v>3.8142291432673878</v>
      </c>
      <c r="X56" s="117">
        <v>100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N58"/>
  <sheetViews>
    <sheetView topLeftCell="A37" workbookViewId="0">
      <selection activeCell="H63" sqref="H63"/>
    </sheetView>
  </sheetViews>
  <sheetFormatPr defaultRowHeight="16.5" x14ac:dyDescent="0.3"/>
  <cols>
    <col min="1" max="1" width="9.140625" style="36"/>
    <col min="2" max="2" width="11.28515625" style="36" customWidth="1"/>
    <col min="3" max="5" width="9.28515625" style="36" bestFit="1" customWidth="1"/>
    <col min="6" max="6" width="9.85546875" style="36" bestFit="1" customWidth="1"/>
    <col min="7" max="7" width="9.28515625" style="36" bestFit="1" customWidth="1"/>
    <col min="8" max="8" width="9.85546875" style="36" bestFit="1" customWidth="1"/>
    <col min="9" max="10" width="9.140625" style="36" bestFit="1" customWidth="1"/>
    <col min="11" max="11" width="9.28515625" style="36" bestFit="1" customWidth="1"/>
    <col min="12" max="14" width="9.85546875" style="36" bestFit="1" customWidth="1"/>
    <col min="15" max="16384" width="9.140625" style="36"/>
  </cols>
  <sheetData>
    <row r="8" spans="2:14" x14ac:dyDescent="0.3">
      <c r="B8" s="94" t="s">
        <v>148</v>
      </c>
      <c r="C8" s="94"/>
      <c r="D8" s="94"/>
      <c r="E8" s="94"/>
      <c r="F8" s="94"/>
      <c r="G8" s="94"/>
      <c r="H8" s="94"/>
      <c r="I8" s="94"/>
      <c r="J8" s="94"/>
      <c r="K8" s="94"/>
      <c r="L8" s="94"/>
      <c r="M8" s="94"/>
      <c r="N8" s="94"/>
    </row>
    <row r="10" spans="2:14" x14ac:dyDescent="0.3">
      <c r="B10" s="34" t="s">
        <v>102</v>
      </c>
      <c r="C10" s="92" t="s">
        <v>101</v>
      </c>
      <c r="D10" s="92"/>
      <c r="E10" s="92"/>
      <c r="F10" s="92"/>
      <c r="G10" s="92"/>
      <c r="H10" s="93"/>
      <c r="I10" s="92" t="s">
        <v>6</v>
      </c>
      <c r="J10" s="92"/>
      <c r="K10" s="92"/>
      <c r="L10" s="92"/>
      <c r="M10" s="92"/>
      <c r="N10" s="92"/>
    </row>
    <row r="11" spans="2:14" x14ac:dyDescent="0.3">
      <c r="B11" s="34" t="s">
        <v>13</v>
      </c>
      <c r="C11" s="39" t="s">
        <v>143</v>
      </c>
      <c r="D11" s="39" t="s">
        <v>144</v>
      </c>
      <c r="E11" s="39" t="s">
        <v>145</v>
      </c>
      <c r="F11" s="39" t="s">
        <v>146</v>
      </c>
      <c r="G11" s="39" t="s">
        <v>147</v>
      </c>
      <c r="H11" s="34" t="s">
        <v>56</v>
      </c>
      <c r="I11" s="39" t="s">
        <v>143</v>
      </c>
      <c r="J11" s="39" t="s">
        <v>144</v>
      </c>
      <c r="K11" s="39" t="s">
        <v>145</v>
      </c>
      <c r="L11" s="39" t="s">
        <v>146</v>
      </c>
      <c r="M11" s="39" t="s">
        <v>147</v>
      </c>
      <c r="N11" s="39" t="s">
        <v>56</v>
      </c>
    </row>
    <row r="12" spans="2:14" x14ac:dyDescent="0.3">
      <c r="B12" s="33" t="s">
        <v>124</v>
      </c>
      <c r="C12" s="44">
        <v>0</v>
      </c>
      <c r="D12" s="44">
        <v>11.81300214</v>
      </c>
      <c r="E12" s="44">
        <v>0</v>
      </c>
      <c r="F12" s="44">
        <v>1921.99501928</v>
      </c>
      <c r="G12" s="44">
        <v>291.42643042999998</v>
      </c>
      <c r="H12" s="45">
        <v>2225.2344518499999</v>
      </c>
      <c r="I12" s="37">
        <v>0</v>
      </c>
      <c r="J12" s="37">
        <v>8.20311433</v>
      </c>
      <c r="K12" s="37">
        <v>0</v>
      </c>
      <c r="L12" s="37">
        <v>6726.8435408999994</v>
      </c>
      <c r="M12" s="37">
        <v>967.72929424000006</v>
      </c>
      <c r="N12" s="37">
        <v>7702.7759494700003</v>
      </c>
    </row>
    <row r="13" spans="2:14" x14ac:dyDescent="0.3">
      <c r="B13" s="33" t="s">
        <v>125</v>
      </c>
      <c r="C13" s="44">
        <v>0</v>
      </c>
      <c r="D13" s="44">
        <v>18.601786309999998</v>
      </c>
      <c r="E13" s="44">
        <v>0</v>
      </c>
      <c r="F13" s="44">
        <v>2755.9848571500002</v>
      </c>
      <c r="G13" s="44">
        <v>521.11055864000002</v>
      </c>
      <c r="H13" s="45">
        <v>3295.6972020999997</v>
      </c>
      <c r="I13" s="37">
        <v>0</v>
      </c>
      <c r="J13" s="37">
        <v>53.245698359999999</v>
      </c>
      <c r="K13" s="37">
        <v>0</v>
      </c>
      <c r="L13" s="37">
        <v>6729.9099273399997</v>
      </c>
      <c r="M13" s="37">
        <v>1276.8715556099999</v>
      </c>
      <c r="N13" s="37">
        <v>8060.0271813100007</v>
      </c>
    </row>
    <row r="14" spans="2:14" x14ac:dyDescent="0.3">
      <c r="B14" s="33" t="s">
        <v>126</v>
      </c>
      <c r="C14" s="44">
        <v>512.44779669000002</v>
      </c>
      <c r="D14" s="44">
        <v>14.38395607</v>
      </c>
      <c r="E14" s="44">
        <v>0</v>
      </c>
      <c r="F14" s="44">
        <v>2526.7869174299999</v>
      </c>
      <c r="G14" s="44">
        <v>658.72603087999994</v>
      </c>
      <c r="H14" s="45">
        <v>3712.3447010700002</v>
      </c>
      <c r="I14" s="37">
        <v>0</v>
      </c>
      <c r="J14" s="37">
        <v>28.31540566</v>
      </c>
      <c r="K14" s="37">
        <v>0</v>
      </c>
      <c r="L14" s="37">
        <v>5919.0452489899999</v>
      </c>
      <c r="M14" s="37">
        <v>1578.45297622</v>
      </c>
      <c r="N14" s="37">
        <v>7525.8136308699995</v>
      </c>
    </row>
    <row r="15" spans="2:14" x14ac:dyDescent="0.3">
      <c r="B15" s="34" t="s">
        <v>127</v>
      </c>
      <c r="C15" s="38">
        <v>512.44779669000002</v>
      </c>
      <c r="D15" s="38">
        <v>44.798744519999993</v>
      </c>
      <c r="E15" s="38">
        <v>0</v>
      </c>
      <c r="F15" s="38">
        <v>7204.7667938600007</v>
      </c>
      <c r="G15" s="38">
        <v>1471.2630199499997</v>
      </c>
      <c r="H15" s="46">
        <v>9233.2763550199998</v>
      </c>
      <c r="I15" s="38">
        <v>0</v>
      </c>
      <c r="J15" s="38">
        <v>89.764218349999993</v>
      </c>
      <c r="K15" s="38">
        <v>0</v>
      </c>
      <c r="L15" s="38">
        <v>19375.798717229998</v>
      </c>
      <c r="M15" s="38">
        <v>3823.0538260699996</v>
      </c>
      <c r="N15" s="38">
        <v>23288.616761650002</v>
      </c>
    </row>
    <row r="16" spans="2:14" x14ac:dyDescent="0.3">
      <c r="B16" s="33" t="s">
        <v>128</v>
      </c>
      <c r="C16" s="44">
        <v>0</v>
      </c>
      <c r="D16" s="44">
        <v>4.9754279999999998E-2</v>
      </c>
      <c r="E16" s="44">
        <v>0</v>
      </c>
      <c r="F16" s="44">
        <v>851.94203834000007</v>
      </c>
      <c r="G16" s="44">
        <v>822.79431473</v>
      </c>
      <c r="H16" s="45">
        <v>1674.7861073499998</v>
      </c>
      <c r="I16" s="37">
        <v>0</v>
      </c>
      <c r="J16" s="37">
        <v>29.100681769999998</v>
      </c>
      <c r="K16" s="37">
        <v>0</v>
      </c>
      <c r="L16" s="37">
        <v>4311.7270287399997</v>
      </c>
      <c r="M16" s="37">
        <v>1245.5347139200001</v>
      </c>
      <c r="N16" s="37">
        <v>5586.3624244299999</v>
      </c>
    </row>
    <row r="17" spans="2:14" x14ac:dyDescent="0.3">
      <c r="B17" s="33" t="s">
        <v>10</v>
      </c>
      <c r="C17" s="44">
        <v>2.537696E-2</v>
      </c>
      <c r="D17" s="44">
        <v>295.32014236999999</v>
      </c>
      <c r="E17" s="44">
        <v>0</v>
      </c>
      <c r="F17" s="44">
        <v>1619.29663005</v>
      </c>
      <c r="G17" s="44">
        <v>828.23981734000006</v>
      </c>
      <c r="H17" s="45">
        <v>2742.8819667199996</v>
      </c>
      <c r="I17" s="37">
        <v>0</v>
      </c>
      <c r="J17" s="37">
        <v>20.687203140000001</v>
      </c>
      <c r="K17" s="37">
        <v>0</v>
      </c>
      <c r="L17" s="37">
        <v>6034.3015602599999</v>
      </c>
      <c r="M17" s="37">
        <v>1827.72257941</v>
      </c>
      <c r="N17" s="37">
        <v>7882.7113428100001</v>
      </c>
    </row>
    <row r="18" spans="2:14" x14ac:dyDescent="0.3">
      <c r="B18" s="33" t="s">
        <v>129</v>
      </c>
      <c r="C18" s="44">
        <v>374.73496989999995</v>
      </c>
      <c r="D18" s="44">
        <v>1.5587685500000001</v>
      </c>
      <c r="E18" s="44">
        <v>0</v>
      </c>
      <c r="F18" s="44">
        <v>183.03167169</v>
      </c>
      <c r="G18" s="44">
        <v>568.85525530999996</v>
      </c>
      <c r="H18" s="45">
        <v>1128.1806654500001</v>
      </c>
      <c r="I18" s="37">
        <v>0</v>
      </c>
      <c r="J18" s="37">
        <v>40.99350519</v>
      </c>
      <c r="K18" s="37">
        <v>0</v>
      </c>
      <c r="L18" s="37">
        <v>7577.3466380899999</v>
      </c>
      <c r="M18" s="37">
        <v>1642.6820816099998</v>
      </c>
      <c r="N18" s="37">
        <v>9261.0222248899991</v>
      </c>
    </row>
    <row r="19" spans="2:14" x14ac:dyDescent="0.3">
      <c r="B19" s="34" t="s">
        <v>130</v>
      </c>
      <c r="C19" s="38">
        <v>374.76034685999997</v>
      </c>
      <c r="D19" s="38">
        <v>296.92866520000001</v>
      </c>
      <c r="E19" s="38">
        <v>0</v>
      </c>
      <c r="F19" s="38">
        <v>2654.2703400800001</v>
      </c>
      <c r="G19" s="38">
        <v>2219.8893873800002</v>
      </c>
      <c r="H19" s="46">
        <v>5545.8487395199991</v>
      </c>
      <c r="I19" s="38">
        <v>0</v>
      </c>
      <c r="J19" s="38">
        <v>90.781390099999996</v>
      </c>
      <c r="K19" s="38">
        <v>0</v>
      </c>
      <c r="L19" s="38">
        <v>17923.37522709</v>
      </c>
      <c r="M19" s="38">
        <v>4715.9393749399997</v>
      </c>
      <c r="N19" s="38">
        <v>22730.095992130002</v>
      </c>
    </row>
    <row r="20" spans="2:14" x14ac:dyDescent="0.3">
      <c r="B20" s="33" t="s">
        <v>131</v>
      </c>
      <c r="C20" s="44">
        <v>371.61094593000001</v>
      </c>
      <c r="D20" s="44">
        <v>0</v>
      </c>
      <c r="E20" s="44">
        <v>0</v>
      </c>
      <c r="F20" s="44">
        <v>239.66082119000001</v>
      </c>
      <c r="G20" s="44">
        <v>1089.89362547</v>
      </c>
      <c r="H20" s="45">
        <v>1701.16539259</v>
      </c>
      <c r="I20" s="37">
        <v>0</v>
      </c>
      <c r="J20" s="37">
        <v>44.323634499999997</v>
      </c>
      <c r="K20" s="37">
        <v>0</v>
      </c>
      <c r="L20" s="37">
        <v>7382.3095697399995</v>
      </c>
      <c r="M20" s="37">
        <v>1392.81598798</v>
      </c>
      <c r="N20" s="37">
        <v>8819.4491922199995</v>
      </c>
    </row>
    <row r="21" spans="2:14" x14ac:dyDescent="0.3">
      <c r="B21" s="33" t="s">
        <v>132</v>
      </c>
      <c r="C21" s="44">
        <v>323.29732626999999</v>
      </c>
      <c r="D21" s="44">
        <v>0.39774806000000001</v>
      </c>
      <c r="E21" s="44">
        <v>1.6196410000000001E-2</v>
      </c>
      <c r="F21" s="44">
        <v>168.45218346000001</v>
      </c>
      <c r="G21" s="44">
        <v>419.81329242999999</v>
      </c>
      <c r="H21" s="45">
        <v>911.97674662999998</v>
      </c>
      <c r="I21" s="37">
        <v>0</v>
      </c>
      <c r="J21" s="37">
        <v>61.975235420000004</v>
      </c>
      <c r="K21" s="37">
        <v>0</v>
      </c>
      <c r="L21" s="37">
        <v>7573.1544324799997</v>
      </c>
      <c r="M21" s="37">
        <v>2010.8712934499999</v>
      </c>
      <c r="N21" s="37">
        <v>9646.0009613500006</v>
      </c>
    </row>
    <row r="22" spans="2:14" x14ac:dyDescent="0.3">
      <c r="B22" s="33" t="s">
        <v>133</v>
      </c>
      <c r="C22" s="44">
        <v>415.25461368999999</v>
      </c>
      <c r="D22" s="44">
        <v>0.76739698999999995</v>
      </c>
      <c r="E22" s="44">
        <v>0</v>
      </c>
      <c r="F22" s="44">
        <v>5088.79668296</v>
      </c>
      <c r="G22" s="44">
        <v>264.26815886999998</v>
      </c>
      <c r="H22" s="45">
        <v>5769.0868525100004</v>
      </c>
      <c r="I22" s="37">
        <v>0</v>
      </c>
      <c r="J22" s="37">
        <v>37.822092170000005</v>
      </c>
      <c r="K22" s="37">
        <v>0</v>
      </c>
      <c r="L22" s="37">
        <v>5827.3778396499993</v>
      </c>
      <c r="M22" s="37">
        <v>1895.3609369200001</v>
      </c>
      <c r="N22" s="37">
        <v>7760.5608687399999</v>
      </c>
    </row>
    <row r="23" spans="2:14" x14ac:dyDescent="0.3">
      <c r="B23" s="34" t="s">
        <v>134</v>
      </c>
      <c r="C23" s="38">
        <v>1110.1628858900001</v>
      </c>
      <c r="D23" s="38">
        <v>1.16514505</v>
      </c>
      <c r="E23" s="38">
        <v>1.6196410000000001E-2</v>
      </c>
      <c r="F23" s="38">
        <v>5496.9096876099993</v>
      </c>
      <c r="G23" s="38">
        <v>1773.97507677</v>
      </c>
      <c r="H23" s="46">
        <v>8382.2289917300004</v>
      </c>
      <c r="I23" s="38">
        <v>0</v>
      </c>
      <c r="J23" s="38">
        <v>144.12096209000001</v>
      </c>
      <c r="K23" s="38">
        <v>0</v>
      </c>
      <c r="L23" s="38">
        <v>20782.841841869998</v>
      </c>
      <c r="M23" s="38">
        <v>5299.0482183500008</v>
      </c>
      <c r="N23" s="38">
        <v>26226.011022309998</v>
      </c>
    </row>
    <row r="24" spans="2:14" x14ac:dyDescent="0.3">
      <c r="B24" s="33" t="s">
        <v>135</v>
      </c>
      <c r="C24" s="44">
        <v>349.19051019</v>
      </c>
      <c r="D24" s="44">
        <v>7.8998199999999991E-2</v>
      </c>
      <c r="E24" s="44">
        <v>0</v>
      </c>
      <c r="F24" s="44">
        <v>591.47529707000001</v>
      </c>
      <c r="G24" s="44">
        <v>457.12533043999997</v>
      </c>
      <c r="H24" s="45">
        <v>1397.8701359000002</v>
      </c>
      <c r="I24" s="37">
        <v>0</v>
      </c>
      <c r="J24" s="37">
        <v>0</v>
      </c>
      <c r="K24" s="37">
        <v>0</v>
      </c>
      <c r="L24" s="37">
        <v>1643.9773589400002</v>
      </c>
      <c r="M24" s="37">
        <v>1353.52210195</v>
      </c>
      <c r="N24" s="37">
        <v>2997.4994608899997</v>
      </c>
    </row>
    <row r="25" spans="2:14" x14ac:dyDescent="0.3">
      <c r="B25" s="33" t="s">
        <v>136</v>
      </c>
      <c r="C25" s="44">
        <v>21.217907399999998</v>
      </c>
      <c r="D25" s="44">
        <v>6.9694284099999999</v>
      </c>
      <c r="E25" s="44">
        <v>0</v>
      </c>
      <c r="F25" s="44">
        <v>373.29753705000002</v>
      </c>
      <c r="G25" s="44">
        <v>357.61119220999996</v>
      </c>
      <c r="H25" s="45">
        <v>759.09606507000001</v>
      </c>
      <c r="I25" s="37">
        <v>2.36008328</v>
      </c>
      <c r="J25" s="37">
        <v>55.442516679999997</v>
      </c>
      <c r="K25" s="37">
        <v>0</v>
      </c>
      <c r="L25" s="37">
        <v>5656.8884284399992</v>
      </c>
      <c r="M25" s="37">
        <v>1677.5458451400002</v>
      </c>
      <c r="N25" s="37">
        <v>7392.2368735399996</v>
      </c>
    </row>
    <row r="26" spans="2:14" x14ac:dyDescent="0.3">
      <c r="B26" s="33" t="s">
        <v>137</v>
      </c>
      <c r="C26" s="44">
        <v>534.21577783999999</v>
      </c>
      <c r="D26" s="44">
        <v>4.82283727</v>
      </c>
      <c r="E26" s="44">
        <v>0</v>
      </c>
      <c r="F26" s="44">
        <v>1092.18128609</v>
      </c>
      <c r="G26" s="44">
        <v>823.33451736999996</v>
      </c>
      <c r="H26" s="45">
        <v>2454.5544185700001</v>
      </c>
      <c r="I26" s="37">
        <v>5.9035040800000003</v>
      </c>
      <c r="J26" s="37">
        <v>36.663859389999999</v>
      </c>
      <c r="K26" s="37">
        <v>0</v>
      </c>
      <c r="L26" s="37">
        <v>5405.0801163699998</v>
      </c>
      <c r="M26" s="37">
        <v>1221.90052758</v>
      </c>
      <c r="N26" s="37">
        <v>6669.5480074200004</v>
      </c>
    </row>
    <row r="27" spans="2:14" x14ac:dyDescent="0.3">
      <c r="B27" s="34" t="s">
        <v>138</v>
      </c>
      <c r="C27" s="38">
        <v>904.62419542999999</v>
      </c>
      <c r="D27" s="38">
        <v>11.871263879999999</v>
      </c>
      <c r="E27" s="38">
        <v>0</v>
      </c>
      <c r="F27" s="38">
        <v>2056.9541202099999</v>
      </c>
      <c r="G27" s="38">
        <v>1638.0710400200001</v>
      </c>
      <c r="H27" s="46">
        <v>4611.5206195400006</v>
      </c>
      <c r="I27" s="38">
        <v>8.2635873599999989</v>
      </c>
      <c r="J27" s="38">
        <v>92.106376069999996</v>
      </c>
      <c r="K27" s="38">
        <v>0</v>
      </c>
      <c r="L27" s="38">
        <v>12705.94590375</v>
      </c>
      <c r="M27" s="38">
        <v>4252.9684746700004</v>
      </c>
      <c r="N27" s="38">
        <v>17059.284341850002</v>
      </c>
    </row>
    <row r="28" spans="2:14" x14ac:dyDescent="0.3">
      <c r="B28" s="34" t="s">
        <v>139</v>
      </c>
      <c r="C28" s="38">
        <v>2901.9952248700006</v>
      </c>
      <c r="D28" s="38">
        <v>354.76381864999996</v>
      </c>
      <c r="E28" s="38">
        <v>1.6196410000000001E-2</v>
      </c>
      <c r="F28" s="38">
        <v>17412.900941760003</v>
      </c>
      <c r="G28" s="38">
        <v>7103.19852412</v>
      </c>
      <c r="H28" s="46">
        <v>27772.874705810002</v>
      </c>
      <c r="I28" s="38">
        <v>8.2635873599999989</v>
      </c>
      <c r="J28" s="38">
        <v>416.77294661000002</v>
      </c>
      <c r="K28" s="38">
        <v>0</v>
      </c>
      <c r="L28" s="38">
        <v>70787.961689939999</v>
      </c>
      <c r="M28" s="38">
        <v>18091.009894029998</v>
      </c>
      <c r="N28" s="38">
        <v>89304.00811794</v>
      </c>
    </row>
    <row r="29" spans="2:14" x14ac:dyDescent="0.3">
      <c r="B29" s="33" t="s">
        <v>140</v>
      </c>
      <c r="C29" s="44">
        <v>320.16166857999997</v>
      </c>
      <c r="D29" s="44">
        <v>0.47084771000000003</v>
      </c>
      <c r="E29" s="44">
        <v>0</v>
      </c>
      <c r="F29" s="44">
        <v>135.31581756</v>
      </c>
      <c r="G29" s="44">
        <v>532.85544454000001</v>
      </c>
      <c r="H29" s="45">
        <v>988.80377838999993</v>
      </c>
      <c r="I29" s="37">
        <v>0</v>
      </c>
      <c r="J29" s="37">
        <v>34.732667999999997</v>
      </c>
      <c r="K29" s="37">
        <v>0</v>
      </c>
      <c r="L29" s="37">
        <v>4813.4183831499995</v>
      </c>
      <c r="M29" s="37">
        <v>891.52482979999991</v>
      </c>
      <c r="N29" s="37">
        <v>5739.6758809499997</v>
      </c>
    </row>
    <row r="30" spans="2:14" x14ac:dyDescent="0.3">
      <c r="B30" s="33" t="s">
        <v>125</v>
      </c>
      <c r="C30" s="44">
        <v>925.16074490999995</v>
      </c>
      <c r="D30" s="44">
        <v>0.13345564999999998</v>
      </c>
      <c r="E30" s="44">
        <v>0</v>
      </c>
      <c r="F30" s="44">
        <v>117.28589326000001</v>
      </c>
      <c r="G30" s="44">
        <v>309.78326543000003</v>
      </c>
      <c r="H30" s="45">
        <v>1352.36335925</v>
      </c>
      <c r="I30" s="37">
        <v>0</v>
      </c>
      <c r="J30" s="37">
        <v>32.179316710000002</v>
      </c>
      <c r="K30" s="37">
        <v>0</v>
      </c>
      <c r="L30" s="37">
        <v>3520.2256466999997</v>
      </c>
      <c r="M30" s="37">
        <v>1305.1275849900001</v>
      </c>
      <c r="N30" s="37">
        <v>4857.5325483999995</v>
      </c>
    </row>
    <row r="31" spans="2:14" x14ac:dyDescent="0.3">
      <c r="B31" s="33" t="s">
        <v>126</v>
      </c>
      <c r="C31" s="44">
        <v>426.42246637</v>
      </c>
      <c r="D31" s="44">
        <v>0.1663308</v>
      </c>
      <c r="E31" s="44">
        <v>0</v>
      </c>
      <c r="F31" s="44">
        <v>75.973234579999996</v>
      </c>
      <c r="G31" s="44">
        <v>316.24931745999999</v>
      </c>
      <c r="H31" s="45">
        <v>818.81134921</v>
      </c>
      <c r="I31" s="37">
        <v>0</v>
      </c>
      <c r="J31" s="37">
        <v>33.335616659999999</v>
      </c>
      <c r="K31" s="37">
        <v>0</v>
      </c>
      <c r="L31" s="37">
        <v>5509.2344498900002</v>
      </c>
      <c r="M31" s="37">
        <v>1711.2900825699999</v>
      </c>
      <c r="N31" s="37">
        <v>7253.8601491199997</v>
      </c>
    </row>
    <row r="32" spans="2:14" x14ac:dyDescent="0.3">
      <c r="B32" s="34" t="s">
        <v>127</v>
      </c>
      <c r="C32" s="38">
        <v>1671.7448798600001</v>
      </c>
      <c r="D32" s="38">
        <v>0.77063415999999996</v>
      </c>
      <c r="E32" s="38">
        <v>0</v>
      </c>
      <c r="F32" s="38">
        <v>328.57494539999999</v>
      </c>
      <c r="G32" s="38">
        <v>1158.88802743</v>
      </c>
      <c r="H32" s="46">
        <v>3159.9784868500001</v>
      </c>
      <c r="I32" s="38">
        <v>0</v>
      </c>
      <c r="J32" s="38">
        <v>100.24760137</v>
      </c>
      <c r="K32" s="38">
        <v>0</v>
      </c>
      <c r="L32" s="38">
        <v>13842.87847974</v>
      </c>
      <c r="M32" s="38">
        <v>3907.9424973599998</v>
      </c>
      <c r="N32" s="38">
        <v>17851.068578469996</v>
      </c>
    </row>
    <row r="33" spans="2:14" x14ac:dyDescent="0.3">
      <c r="B33" s="33" t="s">
        <v>128</v>
      </c>
      <c r="C33" s="44">
        <v>0</v>
      </c>
      <c r="D33" s="44">
        <v>0</v>
      </c>
      <c r="E33" s="44">
        <v>0</v>
      </c>
      <c r="F33" s="44">
        <v>561.21253133000005</v>
      </c>
      <c r="G33" s="44">
        <v>204.72570412000002</v>
      </c>
      <c r="H33" s="45">
        <v>765.93823545000009</v>
      </c>
      <c r="I33" s="37">
        <v>0</v>
      </c>
      <c r="J33" s="37">
        <v>47.537024789999997</v>
      </c>
      <c r="K33" s="37">
        <v>0</v>
      </c>
      <c r="L33" s="37">
        <v>4323.19852386</v>
      </c>
      <c r="M33" s="37">
        <v>1249.5930239000002</v>
      </c>
      <c r="N33" s="37">
        <v>5620.32857255</v>
      </c>
    </row>
    <row r="34" spans="2:14" x14ac:dyDescent="0.3">
      <c r="B34" s="33" t="s">
        <v>10</v>
      </c>
      <c r="C34" s="44">
        <v>237.73759951</v>
      </c>
      <c r="D34" s="44">
        <v>0.84074340000000003</v>
      </c>
      <c r="E34" s="44">
        <v>0</v>
      </c>
      <c r="F34" s="44">
        <v>201.03761237000001</v>
      </c>
      <c r="G34" s="44">
        <v>434.76005800999997</v>
      </c>
      <c r="H34" s="45">
        <v>874.37601328999995</v>
      </c>
      <c r="I34" s="37">
        <v>0</v>
      </c>
      <c r="J34" s="37">
        <v>27.782134629999998</v>
      </c>
      <c r="K34" s="37">
        <v>0</v>
      </c>
      <c r="L34" s="37">
        <v>5954.6744561899995</v>
      </c>
      <c r="M34" s="37">
        <v>1548.7739411</v>
      </c>
      <c r="N34" s="37">
        <v>7531.2305319200004</v>
      </c>
    </row>
    <row r="35" spans="2:14" x14ac:dyDescent="0.3">
      <c r="B35" s="33" t="s">
        <v>129</v>
      </c>
      <c r="C35" s="44">
        <v>26.794495999999999</v>
      </c>
      <c r="D35" s="44">
        <v>0.157582</v>
      </c>
      <c r="E35" s="44">
        <v>0</v>
      </c>
      <c r="F35" s="44">
        <v>431.75936899999999</v>
      </c>
      <c r="G35" s="44">
        <v>320.90560410000001</v>
      </c>
      <c r="H35" s="45">
        <v>779.61705110000003</v>
      </c>
      <c r="I35" s="37">
        <v>342.16272500000002</v>
      </c>
      <c r="J35" s="37">
        <v>45.217926040000002</v>
      </c>
      <c r="K35" s="37">
        <v>0</v>
      </c>
      <c r="L35" s="37">
        <v>4659.05424812</v>
      </c>
      <c r="M35" s="37">
        <v>1321.5291075999999</v>
      </c>
      <c r="N35" s="37">
        <v>6367.9640067600003</v>
      </c>
    </row>
    <row r="36" spans="2:14" x14ac:dyDescent="0.3">
      <c r="B36" s="34" t="s">
        <v>130</v>
      </c>
      <c r="C36" s="38">
        <v>264.53209550999998</v>
      </c>
      <c r="D36" s="38">
        <v>0.99832540000000003</v>
      </c>
      <c r="E36" s="38">
        <v>0</v>
      </c>
      <c r="F36" s="38">
        <v>1194.0095127</v>
      </c>
      <c r="G36" s="38">
        <v>960.39136623000002</v>
      </c>
      <c r="H36" s="46">
        <v>2419.9312998400001</v>
      </c>
      <c r="I36" s="38">
        <v>342.16272500000002</v>
      </c>
      <c r="J36" s="38">
        <v>120.53708546000001</v>
      </c>
      <c r="K36" s="38">
        <v>0</v>
      </c>
      <c r="L36" s="38">
        <v>14936.927228169998</v>
      </c>
      <c r="M36" s="38">
        <v>4119.8960725999996</v>
      </c>
      <c r="N36" s="38">
        <v>19519.523111230003</v>
      </c>
    </row>
    <row r="37" spans="2:14" x14ac:dyDescent="0.3">
      <c r="B37" s="33" t="s">
        <v>131</v>
      </c>
      <c r="C37" s="44">
        <v>383.73225911999998</v>
      </c>
      <c r="D37" s="44">
        <v>0</v>
      </c>
      <c r="E37" s="44">
        <v>0</v>
      </c>
      <c r="F37" s="44">
        <v>62.660304840000002</v>
      </c>
      <c r="G37" s="44">
        <v>365.13534322000004</v>
      </c>
      <c r="H37" s="45">
        <v>811.52790717999994</v>
      </c>
      <c r="I37" s="37">
        <v>31.02763504</v>
      </c>
      <c r="J37" s="37">
        <v>33.216886240000001</v>
      </c>
      <c r="K37" s="37">
        <v>0</v>
      </c>
      <c r="L37" s="37">
        <v>4940.9507274300004</v>
      </c>
      <c r="M37" s="37">
        <v>1772.64230266</v>
      </c>
      <c r="N37" s="37">
        <v>6777.8375513700003</v>
      </c>
    </row>
    <row r="38" spans="2:14" x14ac:dyDescent="0.3">
      <c r="B38" s="33" t="s">
        <v>132</v>
      </c>
      <c r="C38" s="44">
        <v>272.68921261000003</v>
      </c>
      <c r="D38" s="44">
        <v>7.0622759999999993E-2</v>
      </c>
      <c r="E38" s="44">
        <v>0</v>
      </c>
      <c r="F38" s="44">
        <v>76.961807989999997</v>
      </c>
      <c r="G38" s="44">
        <v>247.28652314999999</v>
      </c>
      <c r="H38" s="45">
        <v>597.00816651000002</v>
      </c>
      <c r="I38" s="37">
        <v>0</v>
      </c>
      <c r="J38" s="37">
        <v>101.34169505</v>
      </c>
      <c r="K38" s="37">
        <v>0</v>
      </c>
      <c r="L38" s="37">
        <v>4552.4733363400001</v>
      </c>
      <c r="M38" s="37">
        <v>1707.6875005100001</v>
      </c>
      <c r="N38" s="37">
        <v>6361.5025318999997</v>
      </c>
    </row>
    <row r="39" spans="2:14" x14ac:dyDescent="0.3">
      <c r="B39" s="33" t="s">
        <v>133</v>
      </c>
      <c r="C39" s="44">
        <v>0</v>
      </c>
      <c r="D39" s="44">
        <v>0.29254420000000003</v>
      </c>
      <c r="E39" s="44">
        <v>0</v>
      </c>
      <c r="F39" s="44">
        <v>1077.25476084</v>
      </c>
      <c r="G39" s="44">
        <v>357.92970664999996</v>
      </c>
      <c r="H39" s="45">
        <v>1435.4770116900002</v>
      </c>
      <c r="I39" s="37">
        <v>0</v>
      </c>
      <c r="J39" s="37">
        <v>0.9186078299999999</v>
      </c>
      <c r="K39" s="37">
        <v>0</v>
      </c>
      <c r="L39" s="37">
        <v>2432.0203180500002</v>
      </c>
      <c r="M39" s="37">
        <v>1166.92211864</v>
      </c>
      <c r="N39" s="37">
        <v>3599.8610445200002</v>
      </c>
    </row>
    <row r="40" spans="2:14" x14ac:dyDescent="0.3">
      <c r="B40" s="34" t="s">
        <v>134</v>
      </c>
      <c r="C40" s="38">
        <v>656.42147173000001</v>
      </c>
      <c r="D40" s="38">
        <v>0.36316696000000004</v>
      </c>
      <c r="E40" s="38">
        <v>0</v>
      </c>
      <c r="F40" s="38">
        <v>1216.8768736699999</v>
      </c>
      <c r="G40" s="38">
        <v>970.35157301999993</v>
      </c>
      <c r="H40" s="46">
        <v>2844.0130853800001</v>
      </c>
      <c r="I40" s="38">
        <v>31.02763504</v>
      </c>
      <c r="J40" s="38">
        <v>135.47718911999999</v>
      </c>
      <c r="K40" s="38">
        <v>0</v>
      </c>
      <c r="L40" s="38">
        <v>11925.44438182</v>
      </c>
      <c r="M40" s="38">
        <v>4647.2519218100006</v>
      </c>
      <c r="N40" s="38">
        <v>16739.201127790002</v>
      </c>
    </row>
    <row r="41" spans="2:14" x14ac:dyDescent="0.3">
      <c r="B41" s="33" t="s">
        <v>135</v>
      </c>
      <c r="C41" s="44">
        <v>581.16186819000006</v>
      </c>
      <c r="D41" s="44">
        <v>3.070643E-2</v>
      </c>
      <c r="E41" s="44">
        <v>0</v>
      </c>
      <c r="F41" s="44">
        <v>459.60728423</v>
      </c>
      <c r="G41" s="44">
        <v>395.81526577</v>
      </c>
      <c r="H41" s="45">
        <v>1436.61512462</v>
      </c>
      <c r="I41" s="37">
        <v>0</v>
      </c>
      <c r="J41" s="37">
        <v>1.6786333899999999</v>
      </c>
      <c r="K41" s="37">
        <v>0</v>
      </c>
      <c r="L41" s="37">
        <v>591.80917914999998</v>
      </c>
      <c r="M41" s="37">
        <v>1825.0401352599999</v>
      </c>
      <c r="N41" s="37">
        <v>2418.5279478000002</v>
      </c>
    </row>
    <row r="42" spans="2:14" x14ac:dyDescent="0.3">
      <c r="B42" s="33" t="s">
        <v>136</v>
      </c>
      <c r="C42" s="44">
        <v>0.28757027000000002</v>
      </c>
      <c r="D42" s="44">
        <v>0</v>
      </c>
      <c r="E42" s="44">
        <v>8.867535E-2</v>
      </c>
      <c r="F42" s="44">
        <v>1687.37834853</v>
      </c>
      <c r="G42" s="44">
        <v>588.21483655999998</v>
      </c>
      <c r="H42" s="45">
        <v>2275.9694307099999</v>
      </c>
      <c r="I42" s="37">
        <v>0</v>
      </c>
      <c r="J42" s="37">
        <v>57.201978009999998</v>
      </c>
      <c r="K42" s="37">
        <v>0</v>
      </c>
      <c r="L42" s="37">
        <v>329.23924165</v>
      </c>
      <c r="M42" s="37">
        <v>1141.77848066</v>
      </c>
      <c r="N42" s="37">
        <v>1528.2197003199999</v>
      </c>
    </row>
    <row r="43" spans="2:14" x14ac:dyDescent="0.3">
      <c r="B43" s="33" t="s">
        <v>137</v>
      </c>
      <c r="C43" s="44">
        <v>260.50956897999998</v>
      </c>
      <c r="D43" s="44">
        <v>0.95550682999999992</v>
      </c>
      <c r="E43" s="44">
        <v>0</v>
      </c>
      <c r="F43" s="44">
        <v>545.29063549</v>
      </c>
      <c r="G43" s="44">
        <v>290.19824770999998</v>
      </c>
      <c r="H43" s="45">
        <v>1096.9539590100001</v>
      </c>
      <c r="I43" s="37">
        <v>0</v>
      </c>
      <c r="J43" s="37">
        <v>0.97914414000000005</v>
      </c>
      <c r="K43" s="37">
        <v>0</v>
      </c>
      <c r="L43" s="37">
        <v>2819.2863593299999</v>
      </c>
      <c r="M43" s="37">
        <v>812.93628837000006</v>
      </c>
      <c r="N43" s="37">
        <v>3633.2017918400002</v>
      </c>
    </row>
    <row r="44" spans="2:14" x14ac:dyDescent="0.3">
      <c r="B44" s="34" t="s">
        <v>138</v>
      </c>
      <c r="C44" s="38">
        <v>841.95900744000005</v>
      </c>
      <c r="D44" s="38">
        <v>0.98621325999999998</v>
      </c>
      <c r="E44" s="38">
        <v>8.867535E-2</v>
      </c>
      <c r="F44" s="38">
        <v>2692.2762682500002</v>
      </c>
      <c r="G44" s="38">
        <v>1274.2283500399999</v>
      </c>
      <c r="H44" s="46">
        <v>4809.5385143399999</v>
      </c>
      <c r="I44" s="38">
        <v>0</v>
      </c>
      <c r="J44" s="38">
        <v>59.859755540000002</v>
      </c>
      <c r="K44" s="38">
        <v>0</v>
      </c>
      <c r="L44" s="38">
        <v>3740.3347801300001</v>
      </c>
      <c r="M44" s="38">
        <v>3779.75490429</v>
      </c>
      <c r="N44" s="38">
        <v>7579.9494399599998</v>
      </c>
    </row>
    <row r="45" spans="2:14" x14ac:dyDescent="0.3">
      <c r="B45" s="34" t="s">
        <v>141</v>
      </c>
      <c r="C45" s="38">
        <v>3434.6574545399999</v>
      </c>
      <c r="D45" s="38">
        <v>3.1183397800000003</v>
      </c>
      <c r="E45" s="38">
        <v>8.867535E-2</v>
      </c>
      <c r="F45" s="38">
        <v>5431.7376000199993</v>
      </c>
      <c r="G45" s="38">
        <v>4363.8593167200006</v>
      </c>
      <c r="H45" s="46">
        <v>13233.461386410001</v>
      </c>
      <c r="I45" s="38">
        <v>373.19036004000003</v>
      </c>
      <c r="J45" s="38">
        <v>416.12163149000003</v>
      </c>
      <c r="K45" s="38">
        <v>0</v>
      </c>
      <c r="L45" s="38">
        <v>44445.584869860002</v>
      </c>
      <c r="M45" s="38">
        <v>16454.845396060002</v>
      </c>
      <c r="N45" s="38">
        <v>61689.742257449994</v>
      </c>
    </row>
    <row r="46" spans="2:14" x14ac:dyDescent="0.3">
      <c r="B46" s="33" t="s">
        <v>142</v>
      </c>
      <c r="C46" s="44">
        <v>373.15229432999996</v>
      </c>
      <c r="D46" s="44">
        <v>0</v>
      </c>
      <c r="E46" s="44">
        <v>0</v>
      </c>
      <c r="F46" s="44">
        <v>1268.5490703299999</v>
      </c>
      <c r="G46" s="44">
        <v>184.27864588</v>
      </c>
      <c r="H46" s="45">
        <v>1825.98001054</v>
      </c>
      <c r="I46" s="37">
        <v>0</v>
      </c>
      <c r="J46" s="37">
        <v>19.357324819999999</v>
      </c>
      <c r="K46" s="37">
        <v>0</v>
      </c>
      <c r="L46" s="37">
        <v>4225.8756547499997</v>
      </c>
      <c r="M46" s="37">
        <v>377.88570147000001</v>
      </c>
      <c r="N46" s="37">
        <v>4623.1186810400004</v>
      </c>
    </row>
    <row r="47" spans="2:14" x14ac:dyDescent="0.3">
      <c r="B47" s="33" t="s">
        <v>125</v>
      </c>
      <c r="C47" s="44">
        <v>283.76724670999999</v>
      </c>
      <c r="D47" s="44">
        <v>0.18174279000000002</v>
      </c>
      <c r="E47" s="44">
        <v>0</v>
      </c>
      <c r="F47" s="44">
        <v>357.56095851999999</v>
      </c>
      <c r="G47" s="44">
        <v>115.2947972</v>
      </c>
      <c r="H47" s="45">
        <v>756.80474521999997</v>
      </c>
      <c r="I47" s="37">
        <v>0</v>
      </c>
      <c r="J47" s="37">
        <v>38.58784172</v>
      </c>
      <c r="K47" s="37">
        <v>0</v>
      </c>
      <c r="L47" s="37">
        <v>2823.5914026700002</v>
      </c>
      <c r="M47" s="37">
        <v>321.31494864999996</v>
      </c>
      <c r="N47" s="37">
        <v>3183.49419304</v>
      </c>
    </row>
    <row r="48" spans="2:14" x14ac:dyDescent="0.3">
      <c r="B48" s="33" t="s">
        <v>126</v>
      </c>
      <c r="C48" s="44">
        <v>370.14895483999999</v>
      </c>
      <c r="D48" s="44">
        <v>0</v>
      </c>
      <c r="E48" s="44">
        <v>0</v>
      </c>
      <c r="F48" s="44">
        <v>807.70417444000009</v>
      </c>
      <c r="G48" s="44">
        <v>51.195938349999999</v>
      </c>
      <c r="H48" s="45">
        <v>1229.0490676300001</v>
      </c>
      <c r="I48" s="37">
        <v>0</v>
      </c>
      <c r="J48" s="37">
        <v>9.4389505800000002</v>
      </c>
      <c r="K48" s="37">
        <v>0</v>
      </c>
      <c r="L48" s="37">
        <v>4488.7752513000005</v>
      </c>
      <c r="M48" s="37">
        <v>837.20379736999996</v>
      </c>
      <c r="N48" s="37">
        <v>5335.4179992500003</v>
      </c>
    </row>
    <row r="49" spans="2:14" x14ac:dyDescent="0.3">
      <c r="B49" s="34" t="s">
        <v>127</v>
      </c>
      <c r="C49" s="38">
        <v>1027.0684958799998</v>
      </c>
      <c r="D49" s="38">
        <v>0.18174279000000002</v>
      </c>
      <c r="E49" s="38">
        <v>0</v>
      </c>
      <c r="F49" s="38">
        <v>2433.81420329</v>
      </c>
      <c r="G49" s="38">
        <v>350.76938143000001</v>
      </c>
      <c r="H49" s="46">
        <v>3811.8338233900004</v>
      </c>
      <c r="I49" s="38">
        <v>0</v>
      </c>
      <c r="J49" s="38">
        <v>67.384117119999999</v>
      </c>
      <c r="K49" s="38">
        <v>0</v>
      </c>
      <c r="L49" s="38">
        <v>11538.24230872</v>
      </c>
      <c r="M49" s="38">
        <v>1536.4044474899999</v>
      </c>
      <c r="N49" s="38">
        <v>13142.030873330001</v>
      </c>
    </row>
    <row r="50" spans="2:14" x14ac:dyDescent="0.3">
      <c r="B50" s="33" t="s">
        <v>128</v>
      </c>
      <c r="C50" s="44">
        <v>226.45439280000002</v>
      </c>
      <c r="D50" s="44">
        <v>0.36117985999999996</v>
      </c>
      <c r="E50" s="44">
        <v>0</v>
      </c>
      <c r="F50" s="44">
        <v>720.94962349000002</v>
      </c>
      <c r="G50" s="44">
        <v>333.69284439</v>
      </c>
      <c r="H50" s="45">
        <v>1281.45804054</v>
      </c>
      <c r="I50" s="37">
        <v>0</v>
      </c>
      <c r="J50" s="37">
        <v>14.12303124</v>
      </c>
      <c r="K50" s="37">
        <v>0</v>
      </c>
      <c r="L50" s="37">
        <v>4133.9334758699997</v>
      </c>
      <c r="M50" s="37">
        <v>905.66990933</v>
      </c>
      <c r="N50" s="37">
        <v>5053.7264164399994</v>
      </c>
    </row>
    <row r="51" spans="2:14" x14ac:dyDescent="0.3">
      <c r="B51" s="33" t="s">
        <v>10</v>
      </c>
      <c r="C51" s="44">
        <v>252.65137528</v>
      </c>
      <c r="D51" s="44">
        <v>0</v>
      </c>
      <c r="E51" s="44">
        <v>0</v>
      </c>
      <c r="F51" s="44">
        <v>1607.0179934</v>
      </c>
      <c r="G51" s="44">
        <v>115.58084468999999</v>
      </c>
      <c r="H51" s="45">
        <v>1975.25021337</v>
      </c>
      <c r="I51" s="37">
        <v>0</v>
      </c>
      <c r="J51" s="37">
        <v>19.739406840000001</v>
      </c>
      <c r="K51" s="37">
        <v>0</v>
      </c>
      <c r="L51" s="37">
        <v>3746.9286671499999</v>
      </c>
      <c r="M51" s="37">
        <v>901.42717879999998</v>
      </c>
      <c r="N51" s="37">
        <v>4668.0952527899999</v>
      </c>
    </row>
    <row r="52" spans="2:14" x14ac:dyDescent="0.3">
      <c r="B52" s="33" t="s">
        <v>129</v>
      </c>
      <c r="C52" s="44">
        <v>2.0571519600000001</v>
      </c>
      <c r="D52" s="44">
        <v>0.22855660999999999</v>
      </c>
      <c r="E52" s="44">
        <v>0</v>
      </c>
      <c r="F52" s="44">
        <v>1658.7121449799999</v>
      </c>
      <c r="G52" s="44">
        <v>251.40539190999999</v>
      </c>
      <c r="H52" s="45">
        <v>1912.4032454600001</v>
      </c>
      <c r="I52" s="37">
        <v>12.71289756</v>
      </c>
      <c r="J52" s="37">
        <v>64.767489699999999</v>
      </c>
      <c r="K52" s="37">
        <v>0</v>
      </c>
      <c r="L52" s="37">
        <v>2897.0102036599997</v>
      </c>
      <c r="M52" s="37">
        <v>529.82559705999995</v>
      </c>
      <c r="N52" s="37">
        <v>3504.31618798</v>
      </c>
    </row>
    <row r="53" spans="2:14" x14ac:dyDescent="0.3">
      <c r="B53" s="34" t="s">
        <v>130</v>
      </c>
      <c r="C53" s="38">
        <v>481.16292004000002</v>
      </c>
      <c r="D53" s="38">
        <v>0.58973646999999996</v>
      </c>
      <c r="E53" s="38">
        <v>0</v>
      </c>
      <c r="F53" s="38">
        <v>3986.6797618700002</v>
      </c>
      <c r="G53" s="38">
        <v>700.67908098999999</v>
      </c>
      <c r="H53" s="46">
        <v>5169.1114993700003</v>
      </c>
      <c r="I53" s="38">
        <v>12.71289756</v>
      </c>
      <c r="J53" s="38">
        <v>98.629927780000003</v>
      </c>
      <c r="K53" s="38">
        <v>0</v>
      </c>
      <c r="L53" s="38">
        <v>10777.87234668</v>
      </c>
      <c r="M53" s="38">
        <v>2336.9226851900003</v>
      </c>
      <c r="N53" s="38">
        <v>13226.137857209998</v>
      </c>
    </row>
    <row r="54" spans="2:14" x14ac:dyDescent="0.3">
      <c r="B54" s="33" t="s">
        <v>131</v>
      </c>
      <c r="C54" s="44">
        <v>304.50315312999999</v>
      </c>
      <c r="D54" s="44">
        <v>0.38710483000000001</v>
      </c>
      <c r="E54" s="44">
        <v>0</v>
      </c>
      <c r="F54" s="44">
        <v>66.564106469999999</v>
      </c>
      <c r="G54" s="44">
        <v>77.546325209999992</v>
      </c>
      <c r="H54" s="45">
        <v>449.00068963999996</v>
      </c>
      <c r="I54" s="37">
        <v>0</v>
      </c>
      <c r="J54" s="37">
        <v>0</v>
      </c>
      <c r="K54" s="37">
        <v>0</v>
      </c>
      <c r="L54" s="37">
        <v>1515.5659169999999</v>
      </c>
      <c r="M54" s="37">
        <v>657.22844964000001</v>
      </c>
      <c r="N54" s="37">
        <v>2172.7943666399997</v>
      </c>
    </row>
    <row r="55" spans="2:14" x14ac:dyDescent="0.3">
      <c r="B55" s="33" t="s">
        <v>132</v>
      </c>
      <c r="C55" s="44">
        <v>251.83779405999999</v>
      </c>
      <c r="D55" s="44">
        <v>0</v>
      </c>
      <c r="E55" s="44">
        <v>0</v>
      </c>
      <c r="F55" s="44">
        <v>1200.0805732599999</v>
      </c>
      <c r="G55" s="44">
        <v>69.948076139999998</v>
      </c>
      <c r="H55" s="45">
        <v>1521.86644346</v>
      </c>
      <c r="I55" s="37">
        <v>0</v>
      </c>
      <c r="J55" s="37">
        <v>11.33717382</v>
      </c>
      <c r="K55" s="37">
        <v>0</v>
      </c>
      <c r="L55" s="37">
        <v>1317.6622039400002</v>
      </c>
      <c r="M55" s="37">
        <v>839.85420998999996</v>
      </c>
      <c r="N55" s="37">
        <v>2168.8535877499999</v>
      </c>
    </row>
    <row r="56" spans="2:14" x14ac:dyDescent="0.3">
      <c r="B56" s="33" t="s">
        <v>133</v>
      </c>
      <c r="C56" s="44">
        <v>238.10522302999999</v>
      </c>
      <c r="D56" s="44">
        <v>0</v>
      </c>
      <c r="E56" s="44">
        <v>0</v>
      </c>
      <c r="F56" s="44">
        <v>1122.54319369</v>
      </c>
      <c r="G56" s="44">
        <v>200.16315961000001</v>
      </c>
      <c r="H56" s="45">
        <v>1560.81157633</v>
      </c>
      <c r="I56" s="37">
        <v>0</v>
      </c>
      <c r="J56" s="37">
        <v>10.54320772</v>
      </c>
      <c r="K56" s="37">
        <v>0</v>
      </c>
      <c r="L56" s="37">
        <v>1785.5117578299999</v>
      </c>
      <c r="M56" s="37">
        <v>607.30366728000001</v>
      </c>
      <c r="N56" s="37">
        <v>2403.3586328299998</v>
      </c>
    </row>
    <row r="57" spans="2:14" x14ac:dyDescent="0.3">
      <c r="B57" s="34" t="s">
        <v>134</v>
      </c>
      <c r="C57" s="38">
        <v>794.44617022</v>
      </c>
      <c r="D57" s="38">
        <v>0.38710483000000001</v>
      </c>
      <c r="E57" s="38">
        <v>0</v>
      </c>
      <c r="F57" s="38">
        <v>2389.18787342</v>
      </c>
      <c r="G57" s="38">
        <v>347.65756096000001</v>
      </c>
      <c r="H57" s="46">
        <v>3531.6787094299998</v>
      </c>
      <c r="I57" s="38">
        <v>0</v>
      </c>
      <c r="J57" s="38">
        <v>21.880381539999998</v>
      </c>
      <c r="K57" s="38">
        <v>0</v>
      </c>
      <c r="L57" s="38">
        <v>4618.7398787700004</v>
      </c>
      <c r="M57" s="38">
        <v>2104.3863269100002</v>
      </c>
      <c r="N57" s="38">
        <v>6745.0065872199993</v>
      </c>
    </row>
    <row r="58" spans="2:14" x14ac:dyDescent="0.3">
      <c r="B58" s="35" t="s">
        <v>135</v>
      </c>
      <c r="C58" s="47">
        <v>196.62686969000001</v>
      </c>
      <c r="D58" s="47">
        <v>0.12224444</v>
      </c>
      <c r="E58" s="47">
        <v>0</v>
      </c>
      <c r="F58" s="47">
        <v>783.25067463999994</v>
      </c>
      <c r="G58" s="47">
        <v>277.6177308</v>
      </c>
      <c r="H58" s="48">
        <v>1257.61751957</v>
      </c>
      <c r="I58" s="47">
        <v>0</v>
      </c>
      <c r="J58" s="47">
        <v>9.8881980399999989</v>
      </c>
      <c r="K58" s="47">
        <v>0</v>
      </c>
      <c r="L58" s="47">
        <v>1455.2264338599998</v>
      </c>
      <c r="M58" s="47">
        <v>206.10274781000001</v>
      </c>
      <c r="N58" s="47">
        <v>1671.2173797099999</v>
      </c>
    </row>
  </sheetData>
  <mergeCells count="3">
    <mergeCell ref="C10:H10"/>
    <mergeCell ref="I10:N10"/>
    <mergeCell ref="B8:N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D53"/>
  <sheetViews>
    <sheetView workbookViewId="0">
      <selection activeCell="A2" sqref="A2:XFD2"/>
    </sheetView>
  </sheetViews>
  <sheetFormatPr defaultRowHeight="13.5" x14ac:dyDescent="0.3"/>
  <cols>
    <col min="1" max="1" width="13.5703125" style="13" customWidth="1"/>
    <col min="2" max="2" width="8.85546875" style="13" customWidth="1"/>
    <col min="3" max="4" width="9.140625" style="13"/>
    <col min="5" max="5" width="6.85546875" style="13" customWidth="1"/>
    <col min="6" max="6" width="8" style="13" customWidth="1"/>
    <col min="7" max="7" width="9.140625" style="13"/>
    <col min="8" max="8" width="8.140625" style="13" customWidth="1"/>
    <col min="9" max="9" width="8" style="13" customWidth="1"/>
    <col min="10" max="10" width="7.85546875" style="13" customWidth="1"/>
    <col min="11" max="11" width="9.140625" style="13"/>
    <col min="12" max="12" width="7.85546875" style="13" customWidth="1"/>
    <col min="13" max="13" width="6.28515625" style="13" customWidth="1"/>
    <col min="14" max="14" width="7.140625" style="13" customWidth="1"/>
    <col min="15" max="15" width="10.7109375" style="13" customWidth="1"/>
    <col min="16" max="16" width="9.140625" style="13"/>
    <col min="17" max="17" width="13.28515625" style="13" customWidth="1"/>
    <col min="18" max="18" width="9.28515625" style="13" customWidth="1"/>
    <col min="19" max="20" width="9.140625" style="13"/>
    <col min="21" max="21" width="7.7109375" style="13" customWidth="1"/>
    <col min="22" max="22" width="8.28515625" style="13" customWidth="1"/>
    <col min="23" max="28" width="9.140625" style="13"/>
    <col min="29" max="29" width="8" style="13" customWidth="1"/>
    <col min="30" max="30" width="7.5703125" style="13" customWidth="1"/>
    <col min="31" max="16384" width="9.140625" style="13"/>
  </cols>
  <sheetData>
    <row r="3" spans="1:30" x14ac:dyDescent="0.3">
      <c r="A3" s="90" t="s">
        <v>163</v>
      </c>
      <c r="B3" s="90"/>
      <c r="C3" s="90"/>
      <c r="D3" s="90"/>
      <c r="E3" s="90"/>
      <c r="F3" s="90"/>
      <c r="G3" s="90"/>
      <c r="H3" s="90"/>
      <c r="I3" s="90"/>
      <c r="J3" s="90"/>
      <c r="K3" s="90"/>
      <c r="L3" s="90"/>
      <c r="M3" s="90"/>
      <c r="N3" s="90"/>
      <c r="O3" s="90"/>
      <c r="Q3" s="89" t="s">
        <v>164</v>
      </c>
    </row>
    <row r="5" spans="1:30" ht="51.75" x14ac:dyDescent="0.3">
      <c r="A5" s="153" t="s">
        <v>25</v>
      </c>
      <c r="B5" s="150" t="s">
        <v>14</v>
      </c>
      <c r="C5" s="150" t="s">
        <v>15</v>
      </c>
      <c r="D5" s="150" t="s">
        <v>153</v>
      </c>
      <c r="E5" s="150" t="s">
        <v>17</v>
      </c>
      <c r="F5" s="150" t="s">
        <v>18</v>
      </c>
      <c r="G5" s="150" t="s">
        <v>19</v>
      </c>
      <c r="H5" s="150" t="s">
        <v>20</v>
      </c>
      <c r="I5" s="150" t="s">
        <v>21</v>
      </c>
      <c r="J5" s="151" t="s">
        <v>162</v>
      </c>
      <c r="K5" s="150" t="s">
        <v>22</v>
      </c>
      <c r="L5" s="150" t="s">
        <v>23</v>
      </c>
      <c r="M5" s="150" t="s">
        <v>106</v>
      </c>
      <c r="N5" s="150" t="s">
        <v>56</v>
      </c>
      <c r="O5" s="150" t="s">
        <v>60</v>
      </c>
      <c r="Q5" s="152" t="s">
        <v>25</v>
      </c>
      <c r="R5" s="150" t="s">
        <v>14</v>
      </c>
      <c r="S5" s="150" t="s">
        <v>15</v>
      </c>
      <c r="T5" s="150" t="s">
        <v>153</v>
      </c>
      <c r="U5" s="150" t="s">
        <v>17</v>
      </c>
      <c r="V5" s="150" t="s">
        <v>18</v>
      </c>
      <c r="W5" s="150" t="s">
        <v>19</v>
      </c>
      <c r="X5" s="150" t="s">
        <v>20</v>
      </c>
      <c r="Y5" s="150" t="s">
        <v>21</v>
      </c>
      <c r="Z5" s="151" t="s">
        <v>162</v>
      </c>
      <c r="AA5" s="150" t="s">
        <v>22</v>
      </c>
      <c r="AB5" s="150" t="s">
        <v>23</v>
      </c>
      <c r="AC5" s="150" t="s">
        <v>106</v>
      </c>
      <c r="AD5" s="150" t="s">
        <v>56</v>
      </c>
    </row>
    <row r="6" spans="1:30" x14ac:dyDescent="0.3">
      <c r="A6" s="13" t="s">
        <v>29</v>
      </c>
      <c r="B6" s="149">
        <v>623.64416766299996</v>
      </c>
      <c r="C6" s="149">
        <v>179.98587619999998</v>
      </c>
      <c r="D6" s="149">
        <v>1169.0896612439999</v>
      </c>
      <c r="E6" s="149">
        <v>597.19959218700001</v>
      </c>
      <c r="F6" s="149">
        <v>122.774275905</v>
      </c>
      <c r="G6" s="149">
        <v>726.02596730400001</v>
      </c>
      <c r="H6" s="149">
        <v>402.66767217900002</v>
      </c>
      <c r="I6" s="149">
        <v>75.432606613999994</v>
      </c>
      <c r="J6" s="149">
        <v>220.81312797699999</v>
      </c>
      <c r="K6" s="149">
        <v>504.659887664</v>
      </c>
      <c r="L6" s="149">
        <v>178.73280405700001</v>
      </c>
      <c r="M6" s="149">
        <v>242.62511678900051</v>
      </c>
      <c r="N6" s="149">
        <v>5043.650755783</v>
      </c>
      <c r="O6" s="7">
        <v>61.585121972316458</v>
      </c>
      <c r="Q6" s="13" t="s">
        <v>29</v>
      </c>
      <c r="R6" s="149">
        <f>B6/$N6*100</f>
        <v>12.364935596461269</v>
      </c>
      <c r="S6" s="149">
        <f>C6/$N6*100</f>
        <v>3.5685634258801517</v>
      </c>
      <c r="T6" s="149">
        <f>D6/$N6*100</f>
        <v>23.179433268719752</v>
      </c>
      <c r="U6" s="149">
        <f>E6/$N6*100</f>
        <v>11.840621428877819</v>
      </c>
      <c r="V6" s="149">
        <f>F6/$N6*100</f>
        <v>2.4342342848427445</v>
      </c>
      <c r="W6" s="149">
        <f>G6/$N6*100</f>
        <v>14.394850128580886</v>
      </c>
      <c r="X6" s="149">
        <f>H6/$N6*100</f>
        <v>7.983654929265378</v>
      </c>
      <c r="Y6" s="149">
        <f>I6/$N6*100</f>
        <v>1.4955953587291846</v>
      </c>
      <c r="Z6" s="149">
        <f>J6/$N6*100</f>
        <v>4.3780415946488338</v>
      </c>
      <c r="AA6" s="149">
        <f>K6/$N6*100</f>
        <v>10.005845212128575</v>
      </c>
      <c r="AB6" s="149">
        <f>L6/$N6*100</f>
        <v>3.543718879664036</v>
      </c>
      <c r="AC6" s="149">
        <f>M6/$N6*100</f>
        <v>4.8105058922013768</v>
      </c>
      <c r="AD6" s="149">
        <f>N6/$N6*100</f>
        <v>100</v>
      </c>
    </row>
    <row r="7" spans="1:30" x14ac:dyDescent="0.3">
      <c r="A7" s="13" t="s">
        <v>27</v>
      </c>
      <c r="B7" s="149">
        <v>0.58242547999999994</v>
      </c>
      <c r="C7" s="149">
        <v>596.26951007000002</v>
      </c>
      <c r="D7" s="149">
        <v>18.942548039999998</v>
      </c>
      <c r="E7" s="149">
        <v>290.01655411000002</v>
      </c>
      <c r="F7" s="149">
        <v>0.27900596</v>
      </c>
      <c r="G7" s="149">
        <v>0.26662469099999997</v>
      </c>
      <c r="H7" s="149">
        <v>1.83357024</v>
      </c>
      <c r="I7" s="149">
        <v>15.03191339</v>
      </c>
      <c r="J7" s="149">
        <v>0.43076328999999997</v>
      </c>
      <c r="K7" s="149">
        <v>4.4632381100000007</v>
      </c>
      <c r="L7" s="149">
        <v>0.82450537999999995</v>
      </c>
      <c r="M7" s="149">
        <v>0.82528709999990468</v>
      </c>
      <c r="N7" s="149">
        <v>929.76594586099998</v>
      </c>
      <c r="O7" s="7">
        <v>11.352837845860442</v>
      </c>
      <c r="Q7" s="13" t="s">
        <v>27</v>
      </c>
      <c r="R7" s="149">
        <f>B7/$N7*100</f>
        <v>6.2642160921547937E-2</v>
      </c>
      <c r="S7" s="149">
        <f>C7/$N7*100</f>
        <v>64.131141038708506</v>
      </c>
      <c r="T7" s="149">
        <f>D7/$N7*100</f>
        <v>2.0373458636902915</v>
      </c>
      <c r="U7" s="149">
        <f>E7/$N7*100</f>
        <v>31.192425943438192</v>
      </c>
      <c r="V7" s="149">
        <f>F7/$N7*100</f>
        <v>3.0008193055686659E-2</v>
      </c>
      <c r="W7" s="149">
        <f>G7/$N7*100</f>
        <v>2.8676538669427709E-2</v>
      </c>
      <c r="X7" s="149">
        <f>H7/$N7*100</f>
        <v>0.19720772181024995</v>
      </c>
      <c r="Y7" s="149">
        <f>I7/$N7*100</f>
        <v>1.6167416602981575</v>
      </c>
      <c r="Z7" s="149">
        <f>J7/$N7*100</f>
        <v>4.6330293330016099E-2</v>
      </c>
      <c r="AA7" s="149">
        <f>K7/$N7*100</f>
        <v>0.48003888826739793</v>
      </c>
      <c r="AB7" s="149">
        <f>L7/$N7*100</f>
        <v>8.8678810368396047E-2</v>
      </c>
      <c r="AC7" s="149">
        <f>M7/$N7*100</f>
        <v>8.8762887442135369E-2</v>
      </c>
      <c r="AD7" s="149">
        <f>N7/$N7*100</f>
        <v>100</v>
      </c>
    </row>
    <row r="8" spans="1:30" x14ac:dyDescent="0.3">
      <c r="A8" s="13" t="s">
        <v>28</v>
      </c>
      <c r="B8" s="149">
        <v>0</v>
      </c>
      <c r="C8" s="149">
        <v>0</v>
      </c>
      <c r="D8" s="149">
        <v>0</v>
      </c>
      <c r="E8" s="149">
        <v>0</v>
      </c>
      <c r="F8" s="149">
        <v>0</v>
      </c>
      <c r="G8" s="149">
        <v>0</v>
      </c>
      <c r="H8" s="149">
        <v>0.23887174999999999</v>
      </c>
      <c r="I8" s="149">
        <v>0</v>
      </c>
      <c r="J8" s="149">
        <v>2.7929889000000001</v>
      </c>
      <c r="K8" s="149">
        <v>0</v>
      </c>
      <c r="L8" s="149">
        <v>0</v>
      </c>
      <c r="M8" s="149">
        <v>0</v>
      </c>
      <c r="N8" s="149">
        <v>3.03186065</v>
      </c>
      <c r="O8" s="7">
        <v>3.7020308695884269E-2</v>
      </c>
      <c r="Q8" s="13" t="s">
        <v>28</v>
      </c>
      <c r="R8" s="149">
        <f>B8/$N8*100</f>
        <v>0</v>
      </c>
      <c r="S8" s="149">
        <f>C8/$N8*100</f>
        <v>0</v>
      </c>
      <c r="T8" s="149">
        <f>D8/$N8*100</f>
        <v>0</v>
      </c>
      <c r="U8" s="149">
        <f>E8/$N8*100</f>
        <v>0</v>
      </c>
      <c r="V8" s="149">
        <f>F8/$N8*100</f>
        <v>0</v>
      </c>
      <c r="W8" s="149">
        <f>G8/$N8*100</f>
        <v>0</v>
      </c>
      <c r="X8" s="149">
        <f>H8/$N8*100</f>
        <v>7.8787179747195832</v>
      </c>
      <c r="Y8" s="149">
        <f>I8/$N8*100</f>
        <v>0</v>
      </c>
      <c r="Z8" s="149">
        <f>J8/$N8*100</f>
        <v>92.121282025280422</v>
      </c>
      <c r="AA8" s="149">
        <f>K8/$N8*100</f>
        <v>0</v>
      </c>
      <c r="AB8" s="149">
        <f>L8/$N8*100</f>
        <v>0</v>
      </c>
      <c r="AC8" s="149">
        <f>M8/$N8*100</f>
        <v>0</v>
      </c>
      <c r="AD8" s="149">
        <f>N8/$N8*100</f>
        <v>100</v>
      </c>
    </row>
    <row r="9" spans="1:30" x14ac:dyDescent="0.3">
      <c r="A9" s="13" t="s">
        <v>121</v>
      </c>
      <c r="B9" s="149">
        <v>36.6755876</v>
      </c>
      <c r="C9" s="149">
        <v>0</v>
      </c>
      <c r="D9" s="149">
        <v>18.142355670000001</v>
      </c>
      <c r="E9" s="149">
        <v>0</v>
      </c>
      <c r="F9" s="149">
        <v>7.9695999999999999E-4</v>
      </c>
      <c r="G9" s="149">
        <v>0.49882516999999998</v>
      </c>
      <c r="H9" s="149">
        <v>0</v>
      </c>
      <c r="I9" s="149">
        <v>0</v>
      </c>
      <c r="J9" s="149">
        <v>0.97587298</v>
      </c>
      <c r="K9" s="149">
        <v>0</v>
      </c>
      <c r="L9" s="149">
        <v>4.1913704900000006</v>
      </c>
      <c r="M9" s="149">
        <v>0</v>
      </c>
      <c r="N9" s="149">
        <v>60.484808869999995</v>
      </c>
      <c r="O9" s="7">
        <v>0.73854525463726661</v>
      </c>
      <c r="Q9" s="13" t="s">
        <v>121</v>
      </c>
      <c r="R9" s="149">
        <f>B9/$N9*100</f>
        <v>60.636031236912466</v>
      </c>
      <c r="S9" s="149">
        <f>C9/$N9*100</f>
        <v>0</v>
      </c>
      <c r="T9" s="149">
        <f>D9/$N9*100</f>
        <v>29.994896254022009</v>
      </c>
      <c r="U9" s="149">
        <f>E9/$N9*100</f>
        <v>0</v>
      </c>
      <c r="V9" s="149">
        <f>F9/$N9*100</f>
        <v>1.3176201014587087E-3</v>
      </c>
      <c r="W9" s="149">
        <f>G9/$N9*100</f>
        <v>0.82471149255365084</v>
      </c>
      <c r="X9" s="149">
        <f>H9/$N9*100</f>
        <v>0</v>
      </c>
      <c r="Y9" s="149">
        <f>I9/$N9*100</f>
        <v>0</v>
      </c>
      <c r="Z9" s="149">
        <f>J9/$N9*100</f>
        <v>1.6134183082192488</v>
      </c>
      <c r="AA9" s="149">
        <f>K9/$N9*100</f>
        <v>0</v>
      </c>
      <c r="AB9" s="149">
        <f>L9/$N9*100</f>
        <v>6.9296250881911741</v>
      </c>
      <c r="AC9" s="149">
        <f>M9/$N9*100</f>
        <v>0</v>
      </c>
      <c r="AD9" s="149">
        <f>N9/$N9*100</f>
        <v>100</v>
      </c>
    </row>
    <row r="10" spans="1:30" x14ac:dyDescent="0.3">
      <c r="A10" s="147" t="s">
        <v>26</v>
      </c>
      <c r="B10" s="146">
        <v>660.90218074300003</v>
      </c>
      <c r="C10" s="146">
        <v>776.25538627000003</v>
      </c>
      <c r="D10" s="146">
        <v>1206.1745649540001</v>
      </c>
      <c r="E10" s="146">
        <v>887.21614629700002</v>
      </c>
      <c r="F10" s="146">
        <v>123.054078825</v>
      </c>
      <c r="G10" s="146">
        <v>726.79141716599997</v>
      </c>
      <c r="H10" s="146">
        <v>404.74011416900004</v>
      </c>
      <c r="I10" s="146">
        <v>90.464520003999993</v>
      </c>
      <c r="J10" s="146">
        <v>225.01275314700001</v>
      </c>
      <c r="K10" s="146">
        <v>509.12312577400002</v>
      </c>
      <c r="L10" s="146">
        <v>183.74867992699998</v>
      </c>
      <c r="M10" s="146">
        <v>243.45040388700008</v>
      </c>
      <c r="N10" s="146">
        <v>6036.9333711629997</v>
      </c>
      <c r="O10" s="148">
        <v>73.713525381497831</v>
      </c>
      <c r="Q10" s="147" t="s">
        <v>26</v>
      </c>
      <c r="R10" s="146">
        <f>B10/$N10*100</f>
        <v>10.947647424766574</v>
      </c>
      <c r="S10" s="146">
        <f>C10/$N10*100</f>
        <v>12.858438855363024</v>
      </c>
      <c r="T10" s="146">
        <f>D10/$N10*100</f>
        <v>19.979921771467783</v>
      </c>
      <c r="U10" s="146">
        <f>E10/$N10*100</f>
        <v>14.696470736864867</v>
      </c>
      <c r="V10" s="146">
        <f>F10/$N10*100</f>
        <v>2.038354099000002</v>
      </c>
      <c r="W10" s="146">
        <f>G10/$N10*100</f>
        <v>12.039082966158123</v>
      </c>
      <c r="X10" s="146">
        <f>H10/$N10*100</f>
        <v>6.7043992253144227</v>
      </c>
      <c r="Y10" s="146">
        <f>I10/$N10*100</f>
        <v>1.4985177811656423</v>
      </c>
      <c r="Z10" s="146">
        <f>J10/$N10*100</f>
        <v>3.7272691168306187</v>
      </c>
      <c r="AA10" s="146">
        <f>K10/$N10*100</f>
        <v>8.4334726668669333</v>
      </c>
      <c r="AB10" s="146">
        <f>L10/$N10*100</f>
        <v>3.0437420562685666</v>
      </c>
      <c r="AC10" s="146">
        <f>M10/$N10*100</f>
        <v>4.0326832999334563</v>
      </c>
      <c r="AD10" s="146">
        <f>N10/$N10*100</f>
        <v>100</v>
      </c>
    </row>
    <row r="11" spans="1:30" x14ac:dyDescent="0.3">
      <c r="A11" s="13" t="s">
        <v>31</v>
      </c>
      <c r="B11" s="149">
        <v>0</v>
      </c>
      <c r="C11" s="149">
        <v>0</v>
      </c>
      <c r="D11" s="149">
        <v>2.9337212699999999</v>
      </c>
      <c r="E11" s="149">
        <v>264.64870893099999</v>
      </c>
      <c r="F11" s="149">
        <v>0</v>
      </c>
      <c r="G11" s="149">
        <v>0</v>
      </c>
      <c r="H11" s="149">
        <v>0</v>
      </c>
      <c r="I11" s="149">
        <v>0</v>
      </c>
      <c r="J11" s="149">
        <v>0</v>
      </c>
      <c r="K11" s="149">
        <v>0</v>
      </c>
      <c r="L11" s="149">
        <v>0</v>
      </c>
      <c r="M11" s="149">
        <v>1.6607999999821185E-3</v>
      </c>
      <c r="N11" s="149">
        <v>267.58409100099999</v>
      </c>
      <c r="O11" s="7">
        <v>3.2673156172149955</v>
      </c>
      <c r="Q11" s="13" t="s">
        <v>31</v>
      </c>
      <c r="R11" s="149">
        <f>B11/$N11*100</f>
        <v>0</v>
      </c>
      <c r="S11" s="149">
        <f>C11/$N11*100</f>
        <v>0</v>
      </c>
      <c r="T11" s="149">
        <f>D11/$N11*100</f>
        <v>1.0963735770035132</v>
      </c>
      <c r="U11" s="149">
        <f>E11/$N11*100</f>
        <v>98.903005758294853</v>
      </c>
      <c r="V11" s="149">
        <f>F11/$N11*100</f>
        <v>0</v>
      </c>
      <c r="W11" s="149">
        <f>G11/$N11*100</f>
        <v>0</v>
      </c>
      <c r="X11" s="149">
        <f>H11/$N11*100</f>
        <v>0</v>
      </c>
      <c r="Y11" s="149">
        <f>I11/$N11*100</f>
        <v>0</v>
      </c>
      <c r="Z11" s="149">
        <f>J11/$N11*100</f>
        <v>0</v>
      </c>
      <c r="AA11" s="149">
        <f>K11/$N11*100</f>
        <v>0</v>
      </c>
      <c r="AB11" s="149">
        <f>L11/$N11*100</f>
        <v>0</v>
      </c>
      <c r="AC11" s="149">
        <f>M11/$N11*100</f>
        <v>6.2066470161557992E-4</v>
      </c>
      <c r="AD11" s="149">
        <f>N11/$N11*100</f>
        <v>100</v>
      </c>
    </row>
    <row r="12" spans="1:30" x14ac:dyDescent="0.3">
      <c r="A12" s="13" t="s">
        <v>32</v>
      </c>
      <c r="B12" s="149">
        <v>4.9587506999999996E-2</v>
      </c>
      <c r="C12" s="149">
        <v>0</v>
      </c>
      <c r="D12" s="149">
        <v>13.463587185</v>
      </c>
      <c r="E12" s="149">
        <v>75.55993509999999</v>
      </c>
      <c r="F12" s="149">
        <v>0.16251332999999998</v>
      </c>
      <c r="G12" s="149">
        <v>3.5849835200000002</v>
      </c>
      <c r="H12" s="149">
        <v>40.571934249999998</v>
      </c>
      <c r="I12" s="149">
        <v>0.13449182399999998</v>
      </c>
      <c r="J12" s="149">
        <v>0.74153329000000001</v>
      </c>
      <c r="K12" s="149">
        <v>0</v>
      </c>
      <c r="L12" s="149">
        <v>6.2752630000000004E-2</v>
      </c>
      <c r="M12" s="149">
        <v>5.208566869000018</v>
      </c>
      <c r="N12" s="149">
        <v>139.539885505</v>
      </c>
      <c r="O12" s="7">
        <v>1.7038413809630226</v>
      </c>
      <c r="Q12" s="13" t="s">
        <v>32</v>
      </c>
      <c r="R12" s="149">
        <f>B12/$N12*100</f>
        <v>3.5536439506554683E-2</v>
      </c>
      <c r="S12" s="149">
        <f>C12/$N12*100</f>
        <v>0</v>
      </c>
      <c r="T12" s="149">
        <f>D12/$N12*100</f>
        <v>9.6485582858798971</v>
      </c>
      <c r="U12" s="149">
        <f>E12/$N12*100</f>
        <v>54.149345777765113</v>
      </c>
      <c r="V12" s="149">
        <f>F12/$N12*100</f>
        <v>0.11646371172791078</v>
      </c>
      <c r="W12" s="149">
        <f>G12/$N12*100</f>
        <v>2.5691460954162406</v>
      </c>
      <c r="X12" s="149">
        <f>H12/$N12*100</f>
        <v>29.075510634947616</v>
      </c>
      <c r="Y12" s="149">
        <f>I12/$N12*100</f>
        <v>9.6382352266715071E-2</v>
      </c>
      <c r="Z12" s="149">
        <f>J12/$N12*100</f>
        <v>0.5314131420678494</v>
      </c>
      <c r="AA12" s="149">
        <f>K12/$N12*100</f>
        <v>0</v>
      </c>
      <c r="AB12" s="149">
        <f>L12/$N12*100</f>
        <v>4.4971106127037377E-2</v>
      </c>
      <c r="AC12" s="149">
        <f>M12/$N12*100</f>
        <v>3.7326724542950727</v>
      </c>
      <c r="AD12" s="149">
        <f>N12/$N12*100</f>
        <v>100</v>
      </c>
    </row>
    <row r="13" spans="1:30" x14ac:dyDescent="0.3">
      <c r="A13" s="13" t="s">
        <v>33</v>
      </c>
      <c r="B13" s="149">
        <v>2.7567863900000003</v>
      </c>
      <c r="C13" s="149">
        <v>0</v>
      </c>
      <c r="D13" s="149">
        <v>19.599858809999997</v>
      </c>
      <c r="E13" s="149">
        <v>0</v>
      </c>
      <c r="F13" s="149">
        <v>0.20343749999999999</v>
      </c>
      <c r="G13" s="149">
        <v>4.1948900000000006E-3</v>
      </c>
      <c r="H13" s="149">
        <v>1.1875295100000001</v>
      </c>
      <c r="I13" s="149">
        <v>0</v>
      </c>
      <c r="J13" s="149">
        <v>7.35055E-3</v>
      </c>
      <c r="K13" s="149">
        <v>0.12455860000000001</v>
      </c>
      <c r="L13" s="149">
        <v>3.1022391499999999</v>
      </c>
      <c r="M13" s="149">
        <v>1.9140101600000001</v>
      </c>
      <c r="N13" s="149">
        <v>28.899965560000002</v>
      </c>
      <c r="O13" s="7">
        <v>0.35288087740167873</v>
      </c>
      <c r="Q13" s="13" t="s">
        <v>33</v>
      </c>
      <c r="R13" s="149">
        <f>B13/$N13*100</f>
        <v>9.5390646202555551</v>
      </c>
      <c r="S13" s="149">
        <f>C13/$N13*100</f>
        <v>0</v>
      </c>
      <c r="T13" s="149">
        <f>D13/$N13*100</f>
        <v>67.819661477824951</v>
      </c>
      <c r="U13" s="149">
        <f>E13/$N13*100</f>
        <v>0</v>
      </c>
      <c r="V13" s="149">
        <f>F13/$N13*100</f>
        <v>0.70393682503751731</v>
      </c>
      <c r="W13" s="149">
        <f>G13/$N13*100</f>
        <v>1.4515207609126302E-2</v>
      </c>
      <c r="X13" s="149">
        <f>H13/$N13*100</f>
        <v>4.1091035473192452</v>
      </c>
      <c r="Y13" s="149">
        <f>I13/$N13*100</f>
        <v>0</v>
      </c>
      <c r="Z13" s="149">
        <f>J13/$N13*100</f>
        <v>2.5434459375874772E-2</v>
      </c>
      <c r="AA13" s="149">
        <f>K13/$N13*100</f>
        <v>0.4309991295366789</v>
      </c>
      <c r="AB13" s="149">
        <f>L13/$N13*100</f>
        <v>10.734404314632684</v>
      </c>
      <c r="AC13" s="149">
        <f>M13/$N13*100</f>
        <v>6.6228804184083598</v>
      </c>
      <c r="AD13" s="149">
        <f>N13/$N13*100</f>
        <v>100</v>
      </c>
    </row>
    <row r="14" spans="1:30" x14ac:dyDescent="0.3">
      <c r="A14" s="147" t="s">
        <v>107</v>
      </c>
      <c r="B14" s="146">
        <v>0.31824498600008155</v>
      </c>
      <c r="C14" s="146">
        <v>6.8892310199998974</v>
      </c>
      <c r="D14" s="146">
        <v>2.6412646060000498</v>
      </c>
      <c r="E14" s="146">
        <v>0</v>
      </c>
      <c r="F14" s="146">
        <v>0</v>
      </c>
      <c r="G14" s="146">
        <v>1.6067038999949546E-2</v>
      </c>
      <c r="H14" s="146">
        <v>0</v>
      </c>
      <c r="I14" s="146">
        <v>0</v>
      </c>
      <c r="J14" s="146">
        <v>0.8493795999999918</v>
      </c>
      <c r="K14" s="146">
        <v>0</v>
      </c>
      <c r="L14" s="146">
        <v>0</v>
      </c>
      <c r="M14" s="146">
        <v>7.583915300034505E-2</v>
      </c>
      <c r="N14" s="146">
        <v>10.790026404000855</v>
      </c>
      <c r="O14" s="146">
        <v>0.1317508139145076</v>
      </c>
      <c r="Q14" s="147" t="s">
        <v>107</v>
      </c>
      <c r="R14" s="146">
        <f>B14/$N14*100</f>
        <v>2.9494365823060349</v>
      </c>
      <c r="S14" s="146">
        <f>C14/$N14*100</f>
        <v>63.848138661138265</v>
      </c>
      <c r="T14" s="146">
        <f>D14/$N14*100</f>
        <v>24.478759431215945</v>
      </c>
      <c r="U14" s="146">
        <f>E14/$N14*100</f>
        <v>0</v>
      </c>
      <c r="V14" s="146">
        <f>F14/$N14*100</f>
        <v>0</v>
      </c>
      <c r="W14" s="146">
        <f>G14/$N14*100</f>
        <v>0.14890639186936572</v>
      </c>
      <c r="X14" s="146">
        <f>H14/$N14*100</f>
        <v>0</v>
      </c>
      <c r="Y14" s="146">
        <f>I14/$N14*100</f>
        <v>0</v>
      </c>
      <c r="Z14" s="146">
        <f>J14/$N14*100</f>
        <v>7.8718954727029082</v>
      </c>
      <c r="AA14" s="146">
        <f>K14/$N14*100</f>
        <v>0</v>
      </c>
      <c r="AB14" s="146">
        <f>L14/$N14*100</f>
        <v>0</v>
      </c>
      <c r="AC14" s="146">
        <f>M14/$N14*100</f>
        <v>0.70286346076247319</v>
      </c>
      <c r="AD14" s="146">
        <f>N14/$N14*100</f>
        <v>100</v>
      </c>
    </row>
    <row r="15" spans="1:30" x14ac:dyDescent="0.3">
      <c r="A15" s="147" t="s">
        <v>30</v>
      </c>
      <c r="B15" s="146">
        <v>664.02679962600007</v>
      </c>
      <c r="C15" s="146">
        <v>783.14461728999993</v>
      </c>
      <c r="D15" s="146">
        <v>1244.812996825</v>
      </c>
      <c r="E15" s="146">
        <v>1227.424790328</v>
      </c>
      <c r="F15" s="146">
        <v>123.42002965500001</v>
      </c>
      <c r="G15" s="146">
        <v>730.39666261499997</v>
      </c>
      <c r="H15" s="146">
        <v>446.499577929</v>
      </c>
      <c r="I15" s="146">
        <v>90.599011827999988</v>
      </c>
      <c r="J15" s="146">
        <v>226.61101658700002</v>
      </c>
      <c r="K15" s="146">
        <v>509.24768437400002</v>
      </c>
      <c r="L15" s="146">
        <v>186.91367170699999</v>
      </c>
      <c r="M15" s="146">
        <v>250.65048086900043</v>
      </c>
      <c r="N15" s="146">
        <v>6483.7473396330006</v>
      </c>
      <c r="O15" s="148">
        <v>79.16931407099203</v>
      </c>
      <c r="Q15" s="147" t="s">
        <v>30</v>
      </c>
      <c r="R15" s="146">
        <f>B15/$N15*100</f>
        <v>10.24140462055059</v>
      </c>
      <c r="S15" s="146">
        <f>C15/$N15*100</f>
        <v>12.078580121450695</v>
      </c>
      <c r="T15" s="146">
        <f>D15/$N15*100</f>
        <v>19.198974476008193</v>
      </c>
      <c r="U15" s="146">
        <f>E15/$N15*100</f>
        <v>18.930793043479017</v>
      </c>
      <c r="V15" s="146">
        <f>F15/$N15*100</f>
        <v>1.9035292893135152</v>
      </c>
      <c r="W15" s="146">
        <f>G15/$N15*100</f>
        <v>11.265038940526368</v>
      </c>
      <c r="X15" s="146">
        <f>H15/$N15*100</f>
        <v>6.8864432023699615</v>
      </c>
      <c r="Y15" s="146">
        <f>I15/$N15*100</f>
        <v>1.3973248351951999</v>
      </c>
      <c r="Z15" s="146">
        <f>J15/$N15*100</f>
        <v>3.495062418638708</v>
      </c>
      <c r="AA15" s="146">
        <f>K15/$N15*100</f>
        <v>7.8542185205326795</v>
      </c>
      <c r="AB15" s="146">
        <f>L15/$N15*100</f>
        <v>2.8828031370756633</v>
      </c>
      <c r="AC15" s="146">
        <f>M15/$N15*100</f>
        <v>3.865827394859406</v>
      </c>
      <c r="AD15" s="146">
        <f>N15/$N15*100</f>
        <v>100</v>
      </c>
    </row>
    <row r="16" spans="1:30" x14ac:dyDescent="0.3">
      <c r="A16" s="147" t="s">
        <v>122</v>
      </c>
      <c r="B16" s="146">
        <v>1.8389683779999018</v>
      </c>
      <c r="C16" s="146">
        <v>0</v>
      </c>
      <c r="D16" s="146">
        <v>2.2456490000009537E-2</v>
      </c>
      <c r="E16" s="146">
        <v>0</v>
      </c>
      <c r="F16" s="146">
        <v>8.8724999994039533E-5</v>
      </c>
      <c r="G16" s="146">
        <v>5.8716766269999745</v>
      </c>
      <c r="H16" s="146">
        <v>1.1625199999809265E-3</v>
      </c>
      <c r="I16" s="146">
        <v>5.4978000000119209E-5</v>
      </c>
      <c r="J16" s="146">
        <v>8.4006165999978774E-2</v>
      </c>
      <c r="K16" s="146">
        <v>5.352416000008583E-3</v>
      </c>
      <c r="L16" s="146">
        <v>4.1202970000207423E-3</v>
      </c>
      <c r="M16" s="146">
        <v>0.24197440299987794</v>
      </c>
      <c r="N16" s="146">
        <v>8.0698609999999995</v>
      </c>
      <c r="O16" s="148">
        <v>9.8536436809151279E-2</v>
      </c>
      <c r="P16" s="12"/>
      <c r="Q16" s="147" t="s">
        <v>122</v>
      </c>
      <c r="R16" s="146">
        <f>B16/$N16*100</f>
        <v>22.788104751741102</v>
      </c>
      <c r="S16" s="146">
        <f>C16/$N16*100</f>
        <v>0</v>
      </c>
      <c r="T16" s="146">
        <f>D16/$N16*100</f>
        <v>0.27827604465565814</v>
      </c>
      <c r="U16" s="146">
        <f>E16/$N16*100</f>
        <v>0</v>
      </c>
      <c r="V16" s="146">
        <f>F16/$N16*100</f>
        <v>1.0994613165460909E-3</v>
      </c>
      <c r="W16" s="146">
        <f>G16/$N16*100</f>
        <v>72.760567090312648</v>
      </c>
      <c r="X16" s="146">
        <f>H16/$N16*100</f>
        <v>1.4405700420130242E-2</v>
      </c>
      <c r="Y16" s="146">
        <f>I16/$N16*100</f>
        <v>6.8127567501000596E-4</v>
      </c>
      <c r="Z16" s="146">
        <f>J16/$N16*100</f>
        <v>1.0409865300031658</v>
      </c>
      <c r="AA16" s="146">
        <f>K16/$N16*100</f>
        <v>6.6325999915098702E-2</v>
      </c>
      <c r="AB16" s="146">
        <f>L16/$N16*100</f>
        <v>5.1057843499668E-2</v>
      </c>
      <c r="AC16" s="146">
        <f>M16/$N16*100</f>
        <v>2.9984953024578482</v>
      </c>
      <c r="AD16" s="146">
        <f>N16/$N16*100</f>
        <v>100</v>
      </c>
    </row>
    <row r="17" spans="1:30" x14ac:dyDescent="0.3">
      <c r="A17" s="147" t="s">
        <v>108</v>
      </c>
      <c r="B17" s="146">
        <v>665.86576800399996</v>
      </c>
      <c r="C17" s="146">
        <v>783.14461728999993</v>
      </c>
      <c r="D17" s="146">
        <v>1244.835453315</v>
      </c>
      <c r="E17" s="146">
        <v>1227.424790328</v>
      </c>
      <c r="F17" s="146">
        <v>123.42011837999999</v>
      </c>
      <c r="G17" s="146">
        <v>736.26833924200002</v>
      </c>
      <c r="H17" s="146">
        <v>446.50074044899998</v>
      </c>
      <c r="I17" s="146">
        <v>90.599066805999996</v>
      </c>
      <c r="J17" s="146">
        <v>226.69502275299999</v>
      </c>
      <c r="K17" s="146">
        <v>509.25303679000001</v>
      </c>
      <c r="L17" s="146">
        <v>186.91779200400001</v>
      </c>
      <c r="M17" s="146">
        <v>250.89245527200032</v>
      </c>
      <c r="N17" s="146">
        <v>6491.8172006330005</v>
      </c>
      <c r="O17" s="148">
        <v>79.267850507801185</v>
      </c>
      <c r="Q17" s="147" t="s">
        <v>108</v>
      </c>
      <c r="R17" s="146">
        <f>B17/$N17*100</f>
        <v>10.25700119743164</v>
      </c>
      <c r="S17" s="146">
        <f>C17/$N17*100</f>
        <v>12.063565456119706</v>
      </c>
      <c r="T17" s="146">
        <f>D17/$N17*100</f>
        <v>19.175454496679592</v>
      </c>
      <c r="U17" s="146">
        <f>E17/$N17*100</f>
        <v>18.907260515719955</v>
      </c>
      <c r="V17" s="146">
        <f>F17/$N17*100</f>
        <v>1.9011644130701277</v>
      </c>
      <c r="W17" s="146">
        <f>G17/$N17*100</f>
        <v>11.341482923613565</v>
      </c>
      <c r="X17" s="146">
        <f>H17/$N17*100</f>
        <v>6.877900696363767</v>
      </c>
      <c r="Y17" s="146">
        <f>I17/$N17*100</f>
        <v>1.3955886927494803</v>
      </c>
      <c r="Z17" s="146">
        <f>J17/$N17*100</f>
        <v>3.492011801116266</v>
      </c>
      <c r="AA17" s="146">
        <f>K17/$N17*100</f>
        <v>7.8445375316536028</v>
      </c>
      <c r="AB17" s="146">
        <f>L17/$N17*100</f>
        <v>2.8792830455203533</v>
      </c>
      <c r="AC17" s="146">
        <f>M17/$N17*100</f>
        <v>3.864749229961935</v>
      </c>
      <c r="AD17" s="146">
        <f>N17/$N17*100</f>
        <v>100</v>
      </c>
    </row>
    <row r="18" spans="1:30" x14ac:dyDescent="0.3">
      <c r="A18" s="13" t="s">
        <v>34</v>
      </c>
      <c r="B18" s="149">
        <v>29.19793881</v>
      </c>
      <c r="C18" s="149">
        <v>4.8205600000000006E-3</v>
      </c>
      <c r="D18" s="149">
        <v>2.2709093879999998</v>
      </c>
      <c r="E18" s="149">
        <v>2.2840310000000003E-2</v>
      </c>
      <c r="F18" s="149">
        <v>12.334213916</v>
      </c>
      <c r="G18" s="149">
        <v>223.16508016499998</v>
      </c>
      <c r="H18" s="149">
        <v>42.108096711000002</v>
      </c>
      <c r="I18" s="149">
        <v>0.31023696000000001</v>
      </c>
      <c r="J18" s="149">
        <v>45.549789244000003</v>
      </c>
      <c r="K18" s="149">
        <v>22.756525061000001</v>
      </c>
      <c r="L18" s="149">
        <v>4.546858157</v>
      </c>
      <c r="M18" s="149">
        <v>67.614145945999979</v>
      </c>
      <c r="N18" s="149">
        <v>449.88145522799999</v>
      </c>
      <c r="O18" s="7">
        <v>5.4932440081288689</v>
      </c>
      <c r="Q18" s="13" t="s">
        <v>34</v>
      </c>
      <c r="R18" s="149">
        <f>B18/$N18*100</f>
        <v>6.4901405627405735</v>
      </c>
      <c r="S18" s="149">
        <f>C18/$N18*100</f>
        <v>1.0715178285259481E-3</v>
      </c>
      <c r="T18" s="149">
        <f>D18/$N18*100</f>
        <v>0.5047795061588175</v>
      </c>
      <c r="U18" s="149">
        <f>E18/$N18*100</f>
        <v>5.0769618828641269E-3</v>
      </c>
      <c r="V18" s="149">
        <f>F18/$N18*100</f>
        <v>2.7416586686706208</v>
      </c>
      <c r="W18" s="149">
        <f>G18/$N18*100</f>
        <v>49.605307703092564</v>
      </c>
      <c r="X18" s="149">
        <f>H18/$N18*100</f>
        <v>9.3598205086403521</v>
      </c>
      <c r="Y18" s="149">
        <f>I18/$N18*100</f>
        <v>6.8959712918766986E-2</v>
      </c>
      <c r="Z18" s="149">
        <f>J18/$N18*100</f>
        <v>10.124842603462142</v>
      </c>
      <c r="AA18" s="149">
        <f>K18/$N18*100</f>
        <v>5.0583381014154032</v>
      </c>
      <c r="AB18" s="149">
        <f>L18/$N18*100</f>
        <v>1.0106791698483439</v>
      </c>
      <c r="AC18" s="149">
        <f>M18/$N18*100</f>
        <v>15.029324983341027</v>
      </c>
      <c r="AD18" s="149">
        <f>N18/$N18*100</f>
        <v>100</v>
      </c>
    </row>
    <row r="19" spans="1:30" x14ac:dyDescent="0.3">
      <c r="A19" s="13" t="s">
        <v>36</v>
      </c>
      <c r="B19" s="149">
        <v>41.910947134000004</v>
      </c>
      <c r="C19" s="149">
        <v>209.63528969000001</v>
      </c>
      <c r="D19" s="149">
        <v>2.1813389180000002</v>
      </c>
      <c r="E19" s="149">
        <v>0.3892409</v>
      </c>
      <c r="F19" s="149">
        <v>1.7976268100000001</v>
      </c>
      <c r="G19" s="149">
        <v>11.008630768</v>
      </c>
      <c r="H19" s="149">
        <v>4.7150507450000001</v>
      </c>
      <c r="I19" s="149">
        <v>0</v>
      </c>
      <c r="J19" s="149">
        <v>2.793849856</v>
      </c>
      <c r="K19" s="149">
        <v>35.364676301999999</v>
      </c>
      <c r="L19" s="149">
        <v>0.560535008</v>
      </c>
      <c r="M19" s="149">
        <v>7.5607543139999507</v>
      </c>
      <c r="N19" s="149">
        <v>317.917940445</v>
      </c>
      <c r="O19" s="7">
        <v>3.881913337683792</v>
      </c>
      <c r="Q19" s="13" t="s">
        <v>36</v>
      </c>
      <c r="R19" s="149">
        <f>B19/$N19*100</f>
        <v>13.182944968546254</v>
      </c>
      <c r="S19" s="149">
        <f>C19/$N19*100</f>
        <v>65.940062834002617</v>
      </c>
      <c r="T19" s="149">
        <f>D19/$N19*100</f>
        <v>0.68613269038756031</v>
      </c>
      <c r="U19" s="149">
        <f>E19/$N19*100</f>
        <v>0.12243439280437178</v>
      </c>
      <c r="V19" s="149">
        <f>F19/$N19*100</f>
        <v>0.56543736018288371</v>
      </c>
      <c r="W19" s="149">
        <f>G19/$N19*100</f>
        <v>3.4627271278213687</v>
      </c>
      <c r="X19" s="149">
        <f>H19/$N19*100</f>
        <v>1.4831030732019059</v>
      </c>
      <c r="Y19" s="149">
        <f>I19/$N19*100</f>
        <v>0</v>
      </c>
      <c r="Z19" s="149">
        <f>J19/$N19*100</f>
        <v>0.87879590943793806</v>
      </c>
      <c r="AA19" s="149">
        <f>K19/$N19*100</f>
        <v>11.123837884863912</v>
      </c>
      <c r="AB19" s="149">
        <f>L19/$N19*100</f>
        <v>0.17631436817167381</v>
      </c>
      <c r="AC19" s="149">
        <f>M19/$N19*100</f>
        <v>2.3782093905795056</v>
      </c>
      <c r="AD19" s="149">
        <f>N19/$N19*100</f>
        <v>100</v>
      </c>
    </row>
    <row r="20" spans="1:30" x14ac:dyDescent="0.3">
      <c r="A20" s="13" t="s">
        <v>115</v>
      </c>
      <c r="B20" s="149">
        <v>2.020557819</v>
      </c>
      <c r="C20" s="149">
        <v>11.915466179999999</v>
      </c>
      <c r="D20" s="149">
        <v>0.11365335999999999</v>
      </c>
      <c r="E20" s="149">
        <v>0</v>
      </c>
      <c r="F20" s="149">
        <v>5.152383E-3</v>
      </c>
      <c r="G20" s="149">
        <v>16.648133635000001</v>
      </c>
      <c r="H20" s="149">
        <v>5.8263702000000001E-2</v>
      </c>
      <c r="I20" s="149">
        <v>0</v>
      </c>
      <c r="J20" s="149">
        <v>0.28525330800000004</v>
      </c>
      <c r="K20" s="149">
        <v>37.30443854</v>
      </c>
      <c r="L20" s="149">
        <v>2.7894999999999998E-4</v>
      </c>
      <c r="M20" s="149">
        <v>2.7737372190000116</v>
      </c>
      <c r="N20" s="149">
        <v>71.124935096000002</v>
      </c>
      <c r="O20" s="7">
        <v>0.86846572359077689</v>
      </c>
      <c r="Q20" s="13" t="s">
        <v>115</v>
      </c>
      <c r="R20" s="149">
        <f>B20/$N20*100</f>
        <v>2.8408571709384018</v>
      </c>
      <c r="S20" s="149">
        <f>C20/$N20*100</f>
        <v>16.752867561730984</v>
      </c>
      <c r="T20" s="149">
        <f>D20/$N20*100</f>
        <v>0.15979397358549119</v>
      </c>
      <c r="U20" s="149">
        <f>E20/$N20*100</f>
        <v>0</v>
      </c>
      <c r="V20" s="149">
        <f>F20/$N20*100</f>
        <v>7.2441303363519911E-3</v>
      </c>
      <c r="W20" s="149">
        <f>G20/$N20*100</f>
        <v>23.406887630237396</v>
      </c>
      <c r="X20" s="149">
        <f>H20/$N20*100</f>
        <v>8.1917406211139993E-2</v>
      </c>
      <c r="Y20" s="149">
        <f>I20/$N20*100</f>
        <v>0</v>
      </c>
      <c r="Z20" s="149">
        <f>J20/$N20*100</f>
        <v>0.40105949849371797</v>
      </c>
      <c r="AA20" s="149">
        <f>K20/$N20*100</f>
        <v>52.449170589257896</v>
      </c>
      <c r="AB20" s="149">
        <f>L20/$N20*100</f>
        <v>3.9219719444874107E-4</v>
      </c>
      <c r="AC20" s="149">
        <f>M20/$N20*100</f>
        <v>3.899809842014188</v>
      </c>
      <c r="AD20" s="149">
        <f>N20/$N20*100</f>
        <v>100</v>
      </c>
    </row>
    <row r="21" spans="1:30" x14ac:dyDescent="0.3">
      <c r="A21" s="13" t="s">
        <v>37</v>
      </c>
      <c r="B21" s="149">
        <v>2.39202402</v>
      </c>
      <c r="C21" s="149">
        <v>0</v>
      </c>
      <c r="D21" s="149">
        <v>1.53969E-3</v>
      </c>
      <c r="E21" s="149">
        <v>8.1240210000000007E-2</v>
      </c>
      <c r="F21" s="149">
        <v>0.17505872</v>
      </c>
      <c r="G21" s="149">
        <v>5.0149661749999996</v>
      </c>
      <c r="H21" s="149">
        <v>0.17850201000000002</v>
      </c>
      <c r="I21" s="149">
        <v>0</v>
      </c>
      <c r="J21" s="149">
        <v>3.3061367599999998</v>
      </c>
      <c r="K21" s="149">
        <v>46.325506931</v>
      </c>
      <c r="L21" s="149">
        <v>1.2148299999999999E-3</v>
      </c>
      <c r="M21" s="149">
        <v>9.7514310999996967E-2</v>
      </c>
      <c r="N21" s="149">
        <v>57.573703656999996</v>
      </c>
      <c r="O21" s="7">
        <v>0.70299942121268033</v>
      </c>
      <c r="Q21" s="13" t="s">
        <v>37</v>
      </c>
      <c r="R21" s="149">
        <f>B21/$N21*100</f>
        <v>4.154716247283095</v>
      </c>
      <c r="S21" s="149">
        <f>C21/$N21*100</f>
        <v>0</v>
      </c>
      <c r="T21" s="149">
        <f>D21/$N21*100</f>
        <v>2.6742938220074013E-3</v>
      </c>
      <c r="U21" s="149">
        <f>E21/$N21*100</f>
        <v>0.14110645110482234</v>
      </c>
      <c r="V21" s="149">
        <f>F21/$N21*100</f>
        <v>0.30406020262814165</v>
      </c>
      <c r="W21" s="149">
        <f>G21/$N21*100</f>
        <v>8.7105151422549909</v>
      </c>
      <c r="X21" s="149">
        <f>H21/$N21*100</f>
        <v>0.31004086703096295</v>
      </c>
      <c r="Y21" s="149">
        <f>I21/$N21*100</f>
        <v>0</v>
      </c>
      <c r="Z21" s="149">
        <f>J21/$N21*100</f>
        <v>5.7424423825442554</v>
      </c>
      <c r="AA21" s="149">
        <f>K21/$N21*100</f>
        <v>80.462961366855879</v>
      </c>
      <c r="AB21" s="149">
        <f>L21/$N21*100</f>
        <v>2.1100431669941683E-3</v>
      </c>
      <c r="AC21" s="149">
        <f>M21/$N21*100</f>
        <v>0.16937300330884802</v>
      </c>
      <c r="AD21" s="149">
        <f>N21/$N21*100</f>
        <v>100</v>
      </c>
    </row>
    <row r="22" spans="1:30" x14ac:dyDescent="0.3">
      <c r="A22" s="147" t="s">
        <v>114</v>
      </c>
      <c r="B22" s="146">
        <v>9.2015668239999862</v>
      </c>
      <c r="C22" s="146">
        <v>26.519374519999982</v>
      </c>
      <c r="D22" s="146">
        <v>14.307825372999998</v>
      </c>
      <c r="E22" s="146">
        <v>8.1991561999999991</v>
      </c>
      <c r="F22" s="146">
        <v>0.59966097699999998</v>
      </c>
      <c r="G22" s="146">
        <v>61.552946658000025</v>
      </c>
      <c r="H22" s="146">
        <v>2.2022608260000052</v>
      </c>
      <c r="I22" s="146">
        <v>1.537539999999979E-3</v>
      </c>
      <c r="J22" s="146">
        <v>6.2737112540000011</v>
      </c>
      <c r="K22" s="146">
        <v>5.2011043749999999</v>
      </c>
      <c r="L22" s="146">
        <v>5.3965857779999986</v>
      </c>
      <c r="M22" s="146">
        <v>5.3855459480001029</v>
      </c>
      <c r="N22" s="146">
        <v>144.84127627300012</v>
      </c>
      <c r="O22" s="148">
        <v>1.7685736181616138</v>
      </c>
      <c r="P22" s="12"/>
      <c r="Q22" s="147" t="s">
        <v>114</v>
      </c>
      <c r="R22" s="146">
        <f>B22/$N22*100</f>
        <v>6.3528622922768676</v>
      </c>
      <c r="S22" s="146">
        <f>C22/$N22*100</f>
        <v>18.309265978860655</v>
      </c>
      <c r="T22" s="146">
        <f>D22/$N22*100</f>
        <v>9.8782789969568388</v>
      </c>
      <c r="U22" s="146">
        <f>E22/$N22*100</f>
        <v>5.660787042877228</v>
      </c>
      <c r="V22" s="146">
        <f>F22/$N22*100</f>
        <v>0.41401249176356697</v>
      </c>
      <c r="W22" s="146">
        <f>G22/$N22*100</f>
        <v>42.496827038435946</v>
      </c>
      <c r="X22" s="146">
        <f>H22/$N22*100</f>
        <v>1.5204649411188107</v>
      </c>
      <c r="Y22" s="146">
        <f>I22/$N22*100</f>
        <v>1.0615344186155808E-3</v>
      </c>
      <c r="Z22" s="146">
        <f>J22/$N22*100</f>
        <v>4.3314388104224983</v>
      </c>
      <c r="AA22" s="146">
        <f>K22/$N22*100</f>
        <v>3.5908992994488949</v>
      </c>
      <c r="AB22" s="146">
        <f>L22/$N22*100</f>
        <v>3.7258617963489851</v>
      </c>
      <c r="AC22" s="146">
        <f>M22/$N22*100</f>
        <v>3.7182397770710773</v>
      </c>
      <c r="AD22" s="146">
        <f>N22/$N22*100</f>
        <v>100</v>
      </c>
    </row>
    <row r="23" spans="1:30" x14ac:dyDescent="0.3">
      <c r="A23" s="147" t="s">
        <v>113</v>
      </c>
      <c r="B23" s="146">
        <v>84.723034606999988</v>
      </c>
      <c r="C23" s="146">
        <v>248.07495094999999</v>
      </c>
      <c r="D23" s="146">
        <v>18.875266729</v>
      </c>
      <c r="E23" s="146">
        <v>8.69247762</v>
      </c>
      <c r="F23" s="146">
        <v>14.911712806000001</v>
      </c>
      <c r="G23" s="146">
        <v>317.389757401</v>
      </c>
      <c r="H23" s="146">
        <v>49.262173994000001</v>
      </c>
      <c r="I23" s="146">
        <v>0.31177450000000001</v>
      </c>
      <c r="J23" s="146">
        <v>58.208740421999998</v>
      </c>
      <c r="K23" s="146">
        <v>146.952251209</v>
      </c>
      <c r="L23" s="146">
        <v>10.505472722999999</v>
      </c>
      <c r="M23" s="146">
        <v>83.43169773800004</v>
      </c>
      <c r="N23" s="146">
        <v>1041.339310699</v>
      </c>
      <c r="O23" s="148">
        <v>12.715196108777729</v>
      </c>
      <c r="Q23" s="147" t="s">
        <v>113</v>
      </c>
      <c r="R23" s="146">
        <f>B23/$N23*100</f>
        <v>8.1359681456882278</v>
      </c>
      <c r="S23" s="146">
        <f>C23/$N23*100</f>
        <v>23.822681848386136</v>
      </c>
      <c r="T23" s="146">
        <f>D23/$N23*100</f>
        <v>1.8125952352965491</v>
      </c>
      <c r="U23" s="146">
        <f>E23/$N23*100</f>
        <v>0.83474017841170012</v>
      </c>
      <c r="V23" s="146">
        <f>F23/$N23*100</f>
        <v>1.4319744441406423</v>
      </c>
      <c r="W23" s="146">
        <f>G23/$N23*100</f>
        <v>30.478995092190637</v>
      </c>
      <c r="X23" s="146">
        <f>H23/$N23*100</f>
        <v>4.7306553673588603</v>
      </c>
      <c r="Y23" s="146">
        <f>I23/$N23*100</f>
        <v>2.9939760921031691E-2</v>
      </c>
      <c r="Z23" s="146">
        <f>J23/$N23*100</f>
        <v>5.5897957393855924</v>
      </c>
      <c r="AA23" s="146">
        <f>K23/$N23*100</f>
        <v>14.111850930736319</v>
      </c>
      <c r="AB23" s="146">
        <f>L23/$N23*100</f>
        <v>1.0088424219717771</v>
      </c>
      <c r="AC23" s="146">
        <f>M23/$N23*100</f>
        <v>8.0119608355125322</v>
      </c>
      <c r="AD23" s="146">
        <f>N23/$N23*100</f>
        <v>100</v>
      </c>
    </row>
    <row r="24" spans="1:30" x14ac:dyDescent="0.3">
      <c r="A24" s="13" t="s">
        <v>39</v>
      </c>
      <c r="B24" s="149">
        <v>21.869133617999999</v>
      </c>
      <c r="C24" s="149">
        <v>0</v>
      </c>
      <c r="D24" s="149">
        <v>3.2067820650000001</v>
      </c>
      <c r="E24" s="149">
        <v>0.37411897</v>
      </c>
      <c r="F24" s="149">
        <v>0.38281167999999999</v>
      </c>
      <c r="G24" s="149">
        <v>27.258882995</v>
      </c>
      <c r="H24" s="149">
        <v>1.086954915</v>
      </c>
      <c r="I24" s="149">
        <v>6.4701200000000002E-3</v>
      </c>
      <c r="J24" s="149">
        <v>19.132879573</v>
      </c>
      <c r="K24" s="149">
        <v>7.0605165379999999</v>
      </c>
      <c r="L24" s="149">
        <v>1.2015758999999999</v>
      </c>
      <c r="M24" s="149">
        <v>5.3135967890000044</v>
      </c>
      <c r="N24" s="149">
        <v>86.893723163000004</v>
      </c>
      <c r="O24" s="7">
        <v>1.0610093360421988</v>
      </c>
      <c r="Q24" s="13" t="s">
        <v>39</v>
      </c>
      <c r="R24" s="149">
        <f>B24/$N24*100</f>
        <v>25.167679346615955</v>
      </c>
      <c r="S24" s="149">
        <f>C24/$N24*100</f>
        <v>0</v>
      </c>
      <c r="T24" s="149">
        <f>D24/$N24*100</f>
        <v>3.6904645678313761</v>
      </c>
      <c r="U24" s="149">
        <f>E24/$N24*100</f>
        <v>0.43054775003507118</v>
      </c>
      <c r="V24" s="149">
        <f>F24/$N24*100</f>
        <v>0.44055159114531306</v>
      </c>
      <c r="W24" s="149">
        <f>G24/$N24*100</f>
        <v>31.370370612232019</v>
      </c>
      <c r="X24" s="149">
        <f>H24/$N24*100</f>
        <v>1.2509015328541402</v>
      </c>
      <c r="Y24" s="149">
        <f>I24/$N24*100</f>
        <v>7.4460153903901597E-3</v>
      </c>
      <c r="Z24" s="149">
        <f>J24/$N24*100</f>
        <v>22.018713062978666</v>
      </c>
      <c r="AA24" s="149">
        <f>K24/$N24*100</f>
        <v>8.1254620943741784</v>
      </c>
      <c r="AB24" s="149">
        <f>L24/$N24*100</f>
        <v>1.3828109284096597</v>
      </c>
      <c r="AC24" s="149">
        <f>M24/$N24*100</f>
        <v>6.1150524981332302</v>
      </c>
      <c r="AD24" s="149">
        <f>N24/$N24*100</f>
        <v>100</v>
      </c>
    </row>
    <row r="25" spans="1:30" x14ac:dyDescent="0.3">
      <c r="A25" s="13" t="s">
        <v>38</v>
      </c>
      <c r="B25" s="149">
        <v>2.4135904199999998</v>
      </c>
      <c r="C25" s="149">
        <v>22.504741370000001</v>
      </c>
      <c r="D25" s="149">
        <v>0.60288836000000001</v>
      </c>
      <c r="E25" s="149">
        <v>0</v>
      </c>
      <c r="F25" s="149">
        <v>0.18975414000000002</v>
      </c>
      <c r="G25" s="149">
        <v>5.8147682429999996</v>
      </c>
      <c r="H25" s="149">
        <v>0.81248973000000002</v>
      </c>
      <c r="I25" s="149">
        <v>0</v>
      </c>
      <c r="J25" s="149">
        <v>4.0286000000000002E-3</v>
      </c>
      <c r="K25" s="149">
        <v>4.4342839999999994E-2</v>
      </c>
      <c r="L25" s="149">
        <v>3.0523000000000003E-4</v>
      </c>
      <c r="M25" s="149">
        <v>0.63898321999999885</v>
      </c>
      <c r="N25" s="149">
        <v>33.025892153000001</v>
      </c>
      <c r="O25" s="7">
        <v>0.40326019682370362</v>
      </c>
      <c r="Q25" s="13" t="s">
        <v>38</v>
      </c>
      <c r="R25" s="149">
        <f>B25/$N25*100</f>
        <v>7.3081762903436198</v>
      </c>
      <c r="S25" s="149">
        <f>C25/$N25*100</f>
        <v>68.142720462301625</v>
      </c>
      <c r="T25" s="149">
        <f>D25/$N25*100</f>
        <v>1.8255021157550622</v>
      </c>
      <c r="U25" s="149">
        <f>E25/$N25*100</f>
        <v>0</v>
      </c>
      <c r="V25" s="149">
        <f>F25/$N25*100</f>
        <v>0.57456173816870881</v>
      </c>
      <c r="W25" s="149">
        <f>G25/$N25*100</f>
        <v>17.606695425703432</v>
      </c>
      <c r="X25" s="149">
        <f>H25/$N25*100</f>
        <v>2.4601598231955566</v>
      </c>
      <c r="Y25" s="149">
        <f>I25/$N25*100</f>
        <v>0</v>
      </c>
      <c r="Z25" s="149">
        <f>J25/$N25*100</f>
        <v>1.2198307865042946E-2</v>
      </c>
      <c r="AA25" s="149">
        <f>K25/$N25*100</f>
        <v>0.13426689518203366</v>
      </c>
      <c r="AB25" s="149">
        <f>L25/$N25*100</f>
        <v>9.2421424555603896E-4</v>
      </c>
      <c r="AC25" s="149">
        <f>M25/$N25*100</f>
        <v>1.9347947272393518</v>
      </c>
      <c r="AD25" s="149">
        <f>N25/$N25*100</f>
        <v>100</v>
      </c>
    </row>
    <row r="26" spans="1:30" x14ac:dyDescent="0.3">
      <c r="A26" s="13" t="s">
        <v>40</v>
      </c>
      <c r="B26" s="149">
        <v>17.288224043000003</v>
      </c>
      <c r="C26" s="149">
        <v>0</v>
      </c>
      <c r="D26" s="149">
        <v>0.83492645999999993</v>
      </c>
      <c r="E26" s="149">
        <v>0</v>
      </c>
      <c r="F26" s="149">
        <v>0.35203307</v>
      </c>
      <c r="G26" s="149">
        <v>6.231131027</v>
      </c>
      <c r="H26" s="149">
        <v>0.27977124400000003</v>
      </c>
      <c r="I26" s="149">
        <v>0</v>
      </c>
      <c r="J26" s="149">
        <v>6.5619649999999988E-2</v>
      </c>
      <c r="K26" s="149">
        <v>1.65981972</v>
      </c>
      <c r="L26" s="149">
        <v>0.196405575</v>
      </c>
      <c r="M26" s="149">
        <v>4.1857794560000041</v>
      </c>
      <c r="N26" s="149">
        <v>31.093710245</v>
      </c>
      <c r="O26" s="7">
        <v>0.37966743351818605</v>
      </c>
      <c r="Q26" s="13" t="s">
        <v>40</v>
      </c>
      <c r="R26" s="149">
        <f>B26/$N26*100</f>
        <v>55.600389618283089</v>
      </c>
      <c r="S26" s="149">
        <f>C26/$N26*100</f>
        <v>0</v>
      </c>
      <c r="T26" s="149">
        <f>D26/$N26*100</f>
        <v>2.6851940582879124</v>
      </c>
      <c r="U26" s="149">
        <f>E26/$N26*100</f>
        <v>0</v>
      </c>
      <c r="V26" s="149">
        <f>F26/$N26*100</f>
        <v>1.1321681048230918</v>
      </c>
      <c r="W26" s="149">
        <f>G26/$N26*100</f>
        <v>20.039844000289389</v>
      </c>
      <c r="X26" s="149">
        <f>H26/$N26*100</f>
        <v>0.89976796527519076</v>
      </c>
      <c r="Y26" s="149">
        <f>I26/$N26*100</f>
        <v>0</v>
      </c>
      <c r="Z26" s="149">
        <f>J26/$N26*100</f>
        <v>0.21103834017541187</v>
      </c>
      <c r="AA26" s="149">
        <f>K26/$N26*100</f>
        <v>5.3381204974305243</v>
      </c>
      <c r="AB26" s="149">
        <f>L26/$N26*100</f>
        <v>0.63165692820972641</v>
      </c>
      <c r="AC26" s="149">
        <f>M26/$N26*100</f>
        <v>13.461820487225692</v>
      </c>
      <c r="AD26" s="149">
        <f>N26/$N26*100</f>
        <v>100</v>
      </c>
    </row>
    <row r="27" spans="1:30" x14ac:dyDescent="0.3">
      <c r="A27" s="13" t="s">
        <v>41</v>
      </c>
      <c r="B27" s="149">
        <v>0.39160489500000001</v>
      </c>
      <c r="C27" s="149">
        <v>0</v>
      </c>
      <c r="D27" s="149">
        <v>2.1730700000000002E-2</v>
      </c>
      <c r="E27" s="149">
        <v>2.2160000000000001E-3</v>
      </c>
      <c r="F27" s="149">
        <v>0.37807208000000003</v>
      </c>
      <c r="G27" s="149">
        <v>20.190293319999999</v>
      </c>
      <c r="H27" s="149">
        <v>3.3321210899999998</v>
      </c>
      <c r="I27" s="149">
        <v>0</v>
      </c>
      <c r="J27" s="149">
        <v>4.7256559999999996E-2</v>
      </c>
      <c r="K27" s="149">
        <v>0.57748845999999998</v>
      </c>
      <c r="L27" s="149">
        <v>1.5101623700000002</v>
      </c>
      <c r="M27" s="149">
        <v>0.19597492899999769</v>
      </c>
      <c r="N27" s="149">
        <v>26.646920403999999</v>
      </c>
      <c r="O27" s="7">
        <v>0.32537023729990266</v>
      </c>
      <c r="Q27" s="13" t="s">
        <v>41</v>
      </c>
      <c r="R27" s="149">
        <f>B27/$N27*100</f>
        <v>1.4696065776562148</v>
      </c>
      <c r="S27" s="149">
        <f>C27/$N27*100</f>
        <v>0</v>
      </c>
      <c r="T27" s="149">
        <f>D27/$N27*100</f>
        <v>8.1550511918585464E-2</v>
      </c>
      <c r="U27" s="149">
        <f>E27/$N27*100</f>
        <v>8.3161579890010627E-3</v>
      </c>
      <c r="V27" s="149">
        <f>F27/$N27*100</f>
        <v>1.4188209153927116</v>
      </c>
      <c r="W27" s="149">
        <f>G27/$N27*100</f>
        <v>75.769706269581576</v>
      </c>
      <c r="X27" s="149">
        <f>H27/$N27*100</f>
        <v>12.504713638502899</v>
      </c>
      <c r="Y27" s="149">
        <f>I27/$N27*100</f>
        <v>0</v>
      </c>
      <c r="Z27" s="149">
        <f>J27/$N27*100</f>
        <v>0.17734342011584295</v>
      </c>
      <c r="AA27" s="149">
        <f>K27/$N27*100</f>
        <v>2.1671864937657581</v>
      </c>
      <c r="AB27" s="149">
        <f>L27/$N27*100</f>
        <v>5.6673054413196207</v>
      </c>
      <c r="AC27" s="149">
        <f>M27/$N27*100</f>
        <v>0.73545057375778278</v>
      </c>
      <c r="AD27" s="149">
        <f>N27/$N27*100</f>
        <v>100</v>
      </c>
    </row>
    <row r="28" spans="1:30" x14ac:dyDescent="0.3">
      <c r="A28" s="147" t="s">
        <v>117</v>
      </c>
      <c r="B28" s="146">
        <v>37.168027672000001</v>
      </c>
      <c r="C28" s="146">
        <v>0</v>
      </c>
      <c r="D28" s="146">
        <v>5.2291510200000006</v>
      </c>
      <c r="E28" s="146">
        <v>1.1227558100000001</v>
      </c>
      <c r="F28" s="146">
        <v>1.37009863</v>
      </c>
      <c r="G28" s="146">
        <v>57.696707183000008</v>
      </c>
      <c r="H28" s="146">
        <v>5.0808442359999999</v>
      </c>
      <c r="I28" s="146">
        <v>2.0806000000000039E-4</v>
      </c>
      <c r="J28" s="146">
        <v>0.59589438600000366</v>
      </c>
      <c r="K28" s="146">
        <v>6.3910589250000012</v>
      </c>
      <c r="L28" s="146">
        <v>5.5077953999999908E-2</v>
      </c>
      <c r="M28" s="146">
        <v>7.3025752469999681</v>
      </c>
      <c r="N28" s="146">
        <v>122.01239912300002</v>
      </c>
      <c r="O28" s="148">
        <v>1.4898233136997574</v>
      </c>
      <c r="P28" s="12"/>
      <c r="Q28" s="147" t="s">
        <v>117</v>
      </c>
      <c r="R28" s="146">
        <f>B28/$N28*100</f>
        <v>30.462500482865778</v>
      </c>
      <c r="S28" s="146">
        <f>C28/$N28*100</f>
        <v>0</v>
      </c>
      <c r="T28" s="146">
        <f>D28/$N28*100</f>
        <v>4.2857537902590721</v>
      </c>
      <c r="U28" s="146">
        <f>E28/$N28*100</f>
        <v>0.92019812582175042</v>
      </c>
      <c r="V28" s="146">
        <f>F28/$N28*100</f>
        <v>1.1229175394041806</v>
      </c>
      <c r="W28" s="146">
        <f>G28/$N28*100</f>
        <v>47.287576998495275</v>
      </c>
      <c r="X28" s="146">
        <f>H28/$N28*100</f>
        <v>4.1642032060020631</v>
      </c>
      <c r="Y28" s="146">
        <f>I28/$N28*100</f>
        <v>1.7052365292010712E-4</v>
      </c>
      <c r="Z28" s="146">
        <f>J28/$N28*100</f>
        <v>0.48838838534703821</v>
      </c>
      <c r="AA28" s="146">
        <f>K28/$N28*100</f>
        <v>5.2380405359927478</v>
      </c>
      <c r="AB28" s="146">
        <f>L28/$N28*100</f>
        <v>4.5141276129220378E-2</v>
      </c>
      <c r="AC28" s="146">
        <f>M28/$N28*100</f>
        <v>5.9851091360299229</v>
      </c>
      <c r="AD28" s="146">
        <f>N28/$N28*100</f>
        <v>100</v>
      </c>
    </row>
    <row r="29" spans="1:30" x14ac:dyDescent="0.3">
      <c r="A29" s="147" t="s">
        <v>123</v>
      </c>
      <c r="B29" s="146">
        <v>79.130580648000006</v>
      </c>
      <c r="C29" s="146">
        <v>22.504741370000001</v>
      </c>
      <c r="D29" s="146">
        <v>9.895478605000001</v>
      </c>
      <c r="E29" s="146">
        <v>1.49909078</v>
      </c>
      <c r="F29" s="146">
        <v>2.6727696000000001</v>
      </c>
      <c r="G29" s="146">
        <v>117.19178276800001</v>
      </c>
      <c r="H29" s="146">
        <v>10.592181215</v>
      </c>
      <c r="I29" s="146">
        <v>6.6781800000000006E-3</v>
      </c>
      <c r="J29" s="146">
        <v>19.845678769000003</v>
      </c>
      <c r="K29" s="146">
        <v>15.733226482999999</v>
      </c>
      <c r="L29" s="146">
        <v>2.9635270290000002</v>
      </c>
      <c r="M29" s="146">
        <v>17.636909640999974</v>
      </c>
      <c r="N29" s="146">
        <v>299.67264508800002</v>
      </c>
      <c r="O29" s="148">
        <v>3.6591305173837485</v>
      </c>
      <c r="Q29" s="147" t="s">
        <v>123</v>
      </c>
      <c r="R29" s="146">
        <f>B29/$N29*100</f>
        <v>26.405673639234905</v>
      </c>
      <c r="S29" s="146">
        <f>C29/$N29*100</f>
        <v>7.5097749957762732</v>
      </c>
      <c r="T29" s="146">
        <f>D29/$N29*100</f>
        <v>3.3020960595499651</v>
      </c>
      <c r="U29" s="146">
        <f>E29/$N29*100</f>
        <v>0.50024278310747583</v>
      </c>
      <c r="V29" s="146">
        <f>F29/$N29*100</f>
        <v>0.89189642224939514</v>
      </c>
      <c r="W29" s="146">
        <f>G29/$N29*100</f>
        <v>39.106600048057835</v>
      </c>
      <c r="X29" s="146">
        <f>H29/$N29*100</f>
        <v>3.534583949726064</v>
      </c>
      <c r="Y29" s="146">
        <f>I29/$N29*100</f>
        <v>2.2284916923394618E-3</v>
      </c>
      <c r="Z29" s="146">
        <f>J29/$N29*100</f>
        <v>6.6224525642546519</v>
      </c>
      <c r="AA29" s="146">
        <f>K29/$N29*100</f>
        <v>5.2501376888704261</v>
      </c>
      <c r="AB29" s="146">
        <f>L29/$N29*100</f>
        <v>0.98892143730027449</v>
      </c>
      <c r="AC29" s="146">
        <f>M29/$N29*100</f>
        <v>5.8853919201803784</v>
      </c>
      <c r="AD29" s="146">
        <f>N29/$N29*100</f>
        <v>100</v>
      </c>
    </row>
    <row r="30" spans="1:30" x14ac:dyDescent="0.3">
      <c r="A30" s="13" t="s">
        <v>44</v>
      </c>
      <c r="B30" s="149">
        <v>5.3079098</v>
      </c>
      <c r="C30" s="149">
        <v>196.62686969000001</v>
      </c>
      <c r="D30" s="149">
        <v>0</v>
      </c>
      <c r="E30" s="149">
        <v>0</v>
      </c>
      <c r="F30" s="149">
        <v>0</v>
      </c>
      <c r="G30" s="149">
        <v>2.1532780599999999</v>
      </c>
      <c r="H30" s="149">
        <v>1.0872034900000001</v>
      </c>
      <c r="I30" s="149">
        <v>0</v>
      </c>
      <c r="J30" s="149">
        <v>4.8444200000000003E-3</v>
      </c>
      <c r="K30" s="149">
        <v>6.5175379999999991E-2</v>
      </c>
      <c r="L30" s="149">
        <v>1.1068659999999999E-2</v>
      </c>
      <c r="M30" s="149">
        <v>0.34864062999999523</v>
      </c>
      <c r="N30" s="149">
        <v>205.60499013</v>
      </c>
      <c r="O30" s="7">
        <v>2.5105244213736668</v>
      </c>
      <c r="Q30" s="13" t="s">
        <v>44</v>
      </c>
      <c r="R30" s="149">
        <f>B30/$N30*100</f>
        <v>2.5816055323579028</v>
      </c>
      <c r="S30" s="149">
        <f>C30/$N30*100</f>
        <v>95.633315886777197</v>
      </c>
      <c r="T30" s="149">
        <f>D30/$N30*100</f>
        <v>0</v>
      </c>
      <c r="U30" s="149">
        <f>E30/$N30*100</f>
        <v>0</v>
      </c>
      <c r="V30" s="149">
        <f>F30/$N30*100</f>
        <v>0</v>
      </c>
      <c r="W30" s="149">
        <f>G30/$N30*100</f>
        <v>1.0472888127075732</v>
      </c>
      <c r="X30" s="149">
        <f>H30/$N30*100</f>
        <v>0.52878263767459266</v>
      </c>
      <c r="Y30" s="149">
        <f>I30/$N30*100</f>
        <v>0</v>
      </c>
      <c r="Z30" s="149">
        <f>J30/$N30*100</f>
        <v>2.3561782216165905E-3</v>
      </c>
      <c r="AA30" s="149">
        <f>K30/$N30*100</f>
        <v>3.1699318172574938E-2</v>
      </c>
      <c r="AB30" s="149">
        <f>L30/$N30*100</f>
        <v>5.3834588319094309E-3</v>
      </c>
      <c r="AC30" s="149">
        <f>M30/$N30*100</f>
        <v>0.16956817525662027</v>
      </c>
      <c r="AD30" s="149">
        <f>N30/$N30*100</f>
        <v>100</v>
      </c>
    </row>
    <row r="31" spans="1:30" x14ac:dyDescent="0.3">
      <c r="A31" s="147" t="s">
        <v>116</v>
      </c>
      <c r="B31" s="146">
        <v>18.461453235000015</v>
      </c>
      <c r="C31" s="146">
        <v>7.2663402699999811</v>
      </c>
      <c r="D31" s="146">
        <v>30.386246094999791</v>
      </c>
      <c r="E31" s="146">
        <v>0.16421017799973489</v>
      </c>
      <c r="F31" s="146">
        <v>0.46055036600002647</v>
      </c>
      <c r="G31" s="146">
        <v>71.710151328000066</v>
      </c>
      <c r="H31" s="146">
        <v>3.5594457350000144</v>
      </c>
      <c r="I31" s="146">
        <v>6.3586300000548364E-4</v>
      </c>
      <c r="J31" s="146">
        <v>0.94519938000005488</v>
      </c>
      <c r="K31" s="146">
        <v>8.4160901089999669</v>
      </c>
      <c r="L31" s="146">
        <v>2.5367505810000002</v>
      </c>
      <c r="M31" s="146">
        <v>7.381548172999203</v>
      </c>
      <c r="N31" s="146">
        <v>151.28862131299974</v>
      </c>
      <c r="O31" s="148">
        <v>1.8472984446636709</v>
      </c>
      <c r="Q31" s="147" t="s">
        <v>116</v>
      </c>
      <c r="R31" s="146">
        <f>B31/$N31*100</f>
        <v>12.202803538545885</v>
      </c>
      <c r="S31" s="146">
        <f>C31/$N31*100</f>
        <v>4.8029654887043431</v>
      </c>
      <c r="T31" s="146">
        <f>D31/$N31*100</f>
        <v>20.084951420195672</v>
      </c>
      <c r="U31" s="146">
        <f>E31/$N31*100</f>
        <v>0.10854099705225144</v>
      </c>
      <c r="V31" s="146">
        <f>F31/$N31*100</f>
        <v>0.30441837727319743</v>
      </c>
      <c r="W31" s="146">
        <f>G31/$N31*100</f>
        <v>47.399566937449677</v>
      </c>
      <c r="X31" s="146">
        <f>H31/$N31*100</f>
        <v>2.3527517827239017</v>
      </c>
      <c r="Y31" s="146">
        <f>I31/$N31*100</f>
        <v>4.2029796721456807E-4</v>
      </c>
      <c r="Z31" s="146">
        <f>J31/$N31*100</f>
        <v>0.62476567754857115</v>
      </c>
      <c r="AA31" s="146">
        <f>K31/$N31*100</f>
        <v>5.5629366147689252</v>
      </c>
      <c r="AB31" s="146">
        <f>L31/$N31*100</f>
        <v>1.6767623096728066</v>
      </c>
      <c r="AC31" s="146">
        <f>M31/$N31*100</f>
        <v>4.8791165580969773</v>
      </c>
      <c r="AD31" s="146">
        <f>N31/$N31*100</f>
        <v>100</v>
      </c>
    </row>
    <row r="32" spans="1:30" x14ac:dyDescent="0.3">
      <c r="A32" s="147" t="s">
        <v>56</v>
      </c>
      <c r="B32" s="146">
        <v>853.48874629400007</v>
      </c>
      <c r="C32" s="146">
        <v>1257.61751957</v>
      </c>
      <c r="D32" s="146">
        <v>1303.9924447440001</v>
      </c>
      <c r="E32" s="146">
        <v>1237.7805689059999</v>
      </c>
      <c r="F32" s="146">
        <v>141.465151152</v>
      </c>
      <c r="G32" s="146">
        <v>1244.7133087990001</v>
      </c>
      <c r="H32" s="146">
        <v>511.00174488300001</v>
      </c>
      <c r="I32" s="146">
        <v>90.918155349000003</v>
      </c>
      <c r="J32" s="146">
        <v>305.69948574400001</v>
      </c>
      <c r="K32" s="146">
        <v>680.41977997099991</v>
      </c>
      <c r="L32" s="146">
        <v>202.93461099700002</v>
      </c>
      <c r="M32" s="146">
        <v>359.69125145399954</v>
      </c>
      <c r="N32" s="146">
        <v>8189.7227678629997</v>
      </c>
      <c r="O32" s="148">
        <v>100</v>
      </c>
      <c r="Q32" s="147" t="s">
        <v>56</v>
      </c>
      <c r="R32" s="146">
        <f>B32/$N32*100</f>
        <v>10.421460780615737</v>
      </c>
      <c r="S32" s="146">
        <f>C32/$N32*100</f>
        <v>15.356045072795045</v>
      </c>
      <c r="T32" s="146">
        <f>D32/$N32*100</f>
        <v>15.922302643270788</v>
      </c>
      <c r="U32" s="146">
        <f>E32/$N32*100</f>
        <v>15.113827463893292</v>
      </c>
      <c r="V32" s="146">
        <f>F32/$N32*100</f>
        <v>1.7273496937786268</v>
      </c>
      <c r="W32" s="146">
        <f>G32/$N32*100</f>
        <v>15.198479168102432</v>
      </c>
      <c r="X32" s="146">
        <f>H32/$N32*100</f>
        <v>6.2395487535695811</v>
      </c>
      <c r="Y32" s="146">
        <f>I32/$N32*100</f>
        <v>1.1101493655654464</v>
      </c>
      <c r="Z32" s="146">
        <f>J32/$N32*100</f>
        <v>3.7327208064183139</v>
      </c>
      <c r="AA32" s="146">
        <f>K32/$N32*100</f>
        <v>8.3082150551055403</v>
      </c>
      <c r="AB32" s="146">
        <f>L32/$N32*100</f>
        <v>2.47791795582298</v>
      </c>
      <c r="AC32" s="146">
        <f>M32/$N32*100</f>
        <v>4.3919832410622153</v>
      </c>
      <c r="AD32" s="146">
        <f>N32/$N32*100</f>
        <v>100</v>
      </c>
    </row>
    <row r="33" spans="2:16" x14ac:dyDescent="0.3">
      <c r="B33" s="145"/>
      <c r="C33" s="145"/>
      <c r="D33" s="145"/>
      <c r="E33" s="145"/>
      <c r="F33" s="145"/>
      <c r="G33" s="145"/>
      <c r="H33" s="145"/>
      <c r="I33" s="145"/>
      <c r="J33" s="145"/>
      <c r="K33" s="145"/>
      <c r="L33" s="145"/>
      <c r="M33" s="145"/>
      <c r="N33" s="145"/>
      <c r="O33" s="145"/>
    </row>
    <row r="35" spans="2:16" x14ac:dyDescent="0.3">
      <c r="B35" s="7"/>
    </row>
    <row r="36" spans="2:16" x14ac:dyDescent="0.3">
      <c r="B36" s="7"/>
    </row>
    <row r="37" spans="2:16" x14ac:dyDescent="0.3">
      <c r="B37" s="7"/>
    </row>
    <row r="38" spans="2:16" x14ac:dyDescent="0.3">
      <c r="B38" s="7"/>
    </row>
    <row r="39" spans="2:16" x14ac:dyDescent="0.3">
      <c r="B39" s="7"/>
    </row>
    <row r="40" spans="2:16" x14ac:dyDescent="0.3">
      <c r="B40" s="7"/>
    </row>
    <row r="41" spans="2:16" x14ac:dyDescent="0.3">
      <c r="B41" s="7"/>
    </row>
    <row r="42" spans="2:16" x14ac:dyDescent="0.3">
      <c r="B42" s="7"/>
      <c r="F42" s="90"/>
      <c r="G42" s="90"/>
      <c r="H42" s="90"/>
      <c r="I42" s="90"/>
      <c r="J42" s="90"/>
      <c r="K42" s="90"/>
      <c r="L42" s="90"/>
      <c r="M42" s="90"/>
      <c r="N42" s="90"/>
      <c r="O42" s="90"/>
      <c r="P42" s="90"/>
    </row>
    <row r="43" spans="2:16" x14ac:dyDescent="0.3">
      <c r="B43" s="7"/>
    </row>
    <row r="44" spans="2:16" x14ac:dyDescent="0.3">
      <c r="B44" s="7"/>
    </row>
    <row r="45" spans="2:16" x14ac:dyDescent="0.3">
      <c r="B45" s="7"/>
    </row>
    <row r="46" spans="2:16" x14ac:dyDescent="0.3">
      <c r="B46" s="7"/>
    </row>
    <row r="47" spans="2:16" x14ac:dyDescent="0.3">
      <c r="B47" s="7"/>
    </row>
    <row r="48" spans="2:16" x14ac:dyDescent="0.3">
      <c r="B48" s="7"/>
    </row>
    <row r="49" spans="2:2" x14ac:dyDescent="0.3">
      <c r="B49" s="7"/>
    </row>
    <row r="50" spans="2:2" x14ac:dyDescent="0.3">
      <c r="B50" s="7"/>
    </row>
    <row r="51" spans="2:2" x14ac:dyDescent="0.3">
      <c r="B51" s="7"/>
    </row>
    <row r="53" spans="2:2" x14ac:dyDescent="0.3">
      <c r="B53" s="144"/>
    </row>
  </sheetData>
  <mergeCells count="2">
    <mergeCell ref="A3:O3"/>
    <mergeCell ref="F42:P4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AF55"/>
  <sheetViews>
    <sheetView tabSelected="1" topLeftCell="E34" workbookViewId="0">
      <selection activeCell="L55" sqref="L55"/>
    </sheetView>
  </sheetViews>
  <sheetFormatPr defaultRowHeight="13.5" x14ac:dyDescent="0.3"/>
  <cols>
    <col min="1" max="1" width="13.85546875" style="13" customWidth="1"/>
    <col min="2" max="2" width="6.28515625" style="13" customWidth="1"/>
    <col min="3" max="3" width="6.85546875" style="13" customWidth="1"/>
    <col min="4" max="4" width="8.42578125" style="13" customWidth="1"/>
    <col min="5" max="5" width="6" style="13" customWidth="1"/>
    <col min="6" max="6" width="8.140625" style="13" customWidth="1"/>
    <col min="7" max="7" width="6.28515625" style="13" customWidth="1"/>
    <col min="8" max="10" width="9.42578125" style="13" bestFit="1" customWidth="1"/>
    <col min="11" max="11" width="8.28515625" style="13" customWidth="1"/>
    <col min="12" max="12" width="7" style="13" customWidth="1"/>
    <col min="13" max="13" width="9.42578125" style="13" bestFit="1" customWidth="1"/>
    <col min="14" max="14" width="6.140625" style="13" customWidth="1"/>
    <col min="15" max="15" width="6.7109375" style="13" customWidth="1"/>
    <col min="16" max="16" width="10.5703125" style="13" customWidth="1"/>
    <col min="17" max="17" width="9.28515625" style="13" customWidth="1"/>
    <col min="18" max="18" width="9.140625" style="13"/>
    <col min="19" max="19" width="12" style="13" customWidth="1"/>
    <col min="20" max="22" width="9.28515625" style="13" customWidth="1"/>
    <col min="23" max="32" width="9.28515625" style="13" bestFit="1" customWidth="1"/>
    <col min="33" max="16384" width="9.140625" style="13"/>
  </cols>
  <sheetData>
    <row r="10" spans="1:32" ht="14.25" x14ac:dyDescent="0.3">
      <c r="A10" s="166" t="s">
        <v>119</v>
      </c>
      <c r="B10" s="166"/>
      <c r="C10" s="166"/>
      <c r="D10" s="166"/>
      <c r="E10" s="166"/>
      <c r="F10" s="166"/>
      <c r="G10" s="166"/>
      <c r="H10" s="166"/>
      <c r="I10" s="166"/>
      <c r="J10" s="166"/>
      <c r="K10" s="166"/>
      <c r="L10" s="166"/>
      <c r="M10" s="166"/>
      <c r="N10" s="166"/>
      <c r="O10" s="166"/>
      <c r="P10" s="166"/>
      <c r="S10" s="165" t="s">
        <v>120</v>
      </c>
    </row>
    <row r="12" spans="1:32" ht="51.75" x14ac:dyDescent="0.3">
      <c r="A12" s="150" t="s">
        <v>25</v>
      </c>
      <c r="B12" s="150" t="s">
        <v>45</v>
      </c>
      <c r="C12" s="150" t="s">
        <v>109</v>
      </c>
      <c r="D12" s="150" t="s">
        <v>15</v>
      </c>
      <c r="E12" s="150" t="s">
        <v>110</v>
      </c>
      <c r="F12" s="150" t="s">
        <v>46</v>
      </c>
      <c r="G12" s="150" t="s">
        <v>47</v>
      </c>
      <c r="H12" s="150" t="s">
        <v>19</v>
      </c>
      <c r="I12" s="150" t="s">
        <v>48</v>
      </c>
      <c r="J12" s="150" t="s">
        <v>49</v>
      </c>
      <c r="K12" s="150" t="s">
        <v>111</v>
      </c>
      <c r="L12" s="150" t="s">
        <v>112</v>
      </c>
      <c r="M12" s="150" t="s">
        <v>22</v>
      </c>
      <c r="N12" s="150" t="s">
        <v>106</v>
      </c>
      <c r="O12" s="150" t="s">
        <v>56</v>
      </c>
      <c r="P12" s="150" t="s">
        <v>60</v>
      </c>
      <c r="S12" s="150" t="s">
        <v>25</v>
      </c>
      <c r="T12" s="150" t="s">
        <v>45</v>
      </c>
      <c r="U12" s="150" t="s">
        <v>109</v>
      </c>
      <c r="V12" s="150" t="s">
        <v>15</v>
      </c>
      <c r="W12" s="150" t="s">
        <v>46</v>
      </c>
      <c r="X12" s="150" t="s">
        <v>47</v>
      </c>
      <c r="Y12" s="150" t="s">
        <v>19</v>
      </c>
      <c r="Z12" s="150" t="s">
        <v>48</v>
      </c>
      <c r="AA12" s="150" t="s">
        <v>49</v>
      </c>
      <c r="AB12" s="150" t="s">
        <v>111</v>
      </c>
      <c r="AC12" s="150" t="s">
        <v>112</v>
      </c>
      <c r="AD12" s="150" t="s">
        <v>22</v>
      </c>
      <c r="AE12" s="150" t="s">
        <v>106</v>
      </c>
      <c r="AF12" s="150" t="s">
        <v>56</v>
      </c>
    </row>
    <row r="13" spans="1:32" x14ac:dyDescent="0.3">
      <c r="A13" s="13" t="s">
        <v>29</v>
      </c>
      <c r="B13" s="163">
        <v>38.213420030000002</v>
      </c>
      <c r="C13" s="163">
        <v>3.5E-4</v>
      </c>
      <c r="D13" s="163">
        <v>17.129049460000001</v>
      </c>
      <c r="E13" s="163">
        <v>0</v>
      </c>
      <c r="F13" s="163">
        <v>18.155989010000003</v>
      </c>
      <c r="G13" s="163">
        <v>26.653455319999999</v>
      </c>
      <c r="H13" s="163">
        <v>219.50362952</v>
      </c>
      <c r="I13" s="163">
        <v>48.18289644</v>
      </c>
      <c r="J13" s="163">
        <v>30.05077807</v>
      </c>
      <c r="K13" s="163">
        <v>79.778349450000007</v>
      </c>
      <c r="L13" s="163">
        <v>21.269580170000001</v>
      </c>
      <c r="M13" s="163">
        <v>19.252074320000002</v>
      </c>
      <c r="N13" s="163">
        <v>36.118429569999989</v>
      </c>
      <c r="O13" s="163">
        <v>554.30800136000005</v>
      </c>
      <c r="P13" s="162">
        <v>17.14194770223807</v>
      </c>
      <c r="Q13" s="158"/>
      <c r="S13" s="13" t="s">
        <v>29</v>
      </c>
      <c r="T13" s="161">
        <f>B13/$O13*100</f>
        <v>6.8938965225547904</v>
      </c>
      <c r="U13" s="161">
        <f>C13/$O13*100</f>
        <v>6.3141791051413946E-5</v>
      </c>
      <c r="V13" s="161">
        <f>D13/$O13*100</f>
        <v>3.0901681768932998</v>
      </c>
      <c r="W13" s="161">
        <f>F13/$O13*100</f>
        <v>3.2754333268605369</v>
      </c>
      <c r="X13" s="161">
        <f>G13/$O13*100</f>
        <v>4.8084197331818208</v>
      </c>
      <c r="Y13" s="161">
        <f>H13/$O13*100</f>
        <v>39.599578029082338</v>
      </c>
      <c r="Z13" s="161">
        <f>I13/$O13*100</f>
        <v>8.6924410836182773</v>
      </c>
      <c r="AA13" s="161">
        <f>J13/$O13*100</f>
        <v>5.4213141423667208</v>
      </c>
      <c r="AB13" s="161">
        <f>K13/$O13*100</f>
        <v>14.392422489710244</v>
      </c>
      <c r="AC13" s="161">
        <f>L13/$O13*100</f>
        <v>3.8371411052726789</v>
      </c>
      <c r="AD13" s="161">
        <f>M13/$O13*100</f>
        <v>3.4731727257706639</v>
      </c>
      <c r="AE13" s="161">
        <f>N13/$O13*100</f>
        <v>6.5159495228975723</v>
      </c>
      <c r="AF13" s="161">
        <f>O13/$O13*100</f>
        <v>100</v>
      </c>
    </row>
    <row r="14" spans="1:32" x14ac:dyDescent="0.3">
      <c r="A14" s="13" t="s">
        <v>27</v>
      </c>
      <c r="B14" s="163">
        <v>1.97034665</v>
      </c>
      <c r="C14" s="163">
        <v>0</v>
      </c>
      <c r="D14" s="163">
        <v>2.0682862200000001</v>
      </c>
      <c r="E14" s="163">
        <v>0</v>
      </c>
      <c r="F14" s="163">
        <v>3.3638038699999999</v>
      </c>
      <c r="G14" s="163">
        <v>0</v>
      </c>
      <c r="H14" s="163">
        <v>8.8653833200000012</v>
      </c>
      <c r="I14" s="163">
        <v>0.69719960999999997</v>
      </c>
      <c r="J14" s="163">
        <v>2.26606693</v>
      </c>
      <c r="K14" s="163">
        <v>5.7047E-4</v>
      </c>
      <c r="L14" s="163">
        <v>9.9125119999999997E-2</v>
      </c>
      <c r="M14" s="163">
        <v>6.3291744300000001</v>
      </c>
      <c r="N14" s="163">
        <v>14.650387609999996</v>
      </c>
      <c r="O14" s="163">
        <v>40.310344229999998</v>
      </c>
      <c r="P14" s="162">
        <v>1.2465954143806408</v>
      </c>
      <c r="Q14" s="158"/>
      <c r="S14" s="13" t="s">
        <v>27</v>
      </c>
      <c r="T14" s="161">
        <f>B14/$O14*100</f>
        <v>4.8879430023165549</v>
      </c>
      <c r="U14" s="161">
        <f>C14/$O14*100</f>
        <v>0</v>
      </c>
      <c r="V14" s="161">
        <f>D14/$O14*100</f>
        <v>5.1309068664829915</v>
      </c>
      <c r="W14" s="161">
        <f>F14/$O14*100</f>
        <v>8.3447659261033316</v>
      </c>
      <c r="X14" s="161">
        <f>G14/$O14*100</f>
        <v>0</v>
      </c>
      <c r="Y14" s="161">
        <f>H14/$O14*100</f>
        <v>21.992824644256334</v>
      </c>
      <c r="Z14" s="161">
        <f>I14/$O14*100</f>
        <v>1.7295798964701621</v>
      </c>
      <c r="AA14" s="161">
        <f>J14/$O14*100</f>
        <v>5.6215519199499537</v>
      </c>
      <c r="AB14" s="161">
        <f>K14/$O14*100</f>
        <v>1.415195059474192E-3</v>
      </c>
      <c r="AC14" s="161">
        <f>L14/$O14*100</f>
        <v>0.24590492066854769</v>
      </c>
      <c r="AD14" s="161">
        <f>M14/$O14*100</f>
        <v>15.701117296065323</v>
      </c>
      <c r="AE14" s="161">
        <f>N14/$O14*100</f>
        <v>36.343990332627321</v>
      </c>
      <c r="AF14" s="161">
        <f>O14/$O14*100</f>
        <v>100</v>
      </c>
    </row>
    <row r="15" spans="1:32" x14ac:dyDescent="0.3">
      <c r="A15" s="13" t="s">
        <v>28</v>
      </c>
      <c r="B15" s="163">
        <v>0</v>
      </c>
      <c r="C15" s="163">
        <v>0</v>
      </c>
      <c r="D15" s="163">
        <v>0</v>
      </c>
      <c r="E15" s="163">
        <v>0</v>
      </c>
      <c r="F15" s="163">
        <v>10.62816757</v>
      </c>
      <c r="G15" s="163">
        <v>0</v>
      </c>
      <c r="H15" s="163">
        <v>4.0594232400000001</v>
      </c>
      <c r="I15" s="163">
        <v>0</v>
      </c>
      <c r="J15" s="163">
        <v>6.1500000000000001E-3</v>
      </c>
      <c r="K15" s="163">
        <v>0</v>
      </c>
      <c r="L15" s="163">
        <v>2.1439320000000001E-2</v>
      </c>
      <c r="M15" s="163">
        <v>0</v>
      </c>
      <c r="N15" s="163">
        <v>2.2894879999998959E-2</v>
      </c>
      <c r="O15" s="163">
        <v>14.738075009999999</v>
      </c>
      <c r="P15" s="162">
        <v>0.45577424542533901</v>
      </c>
      <c r="Q15" s="158"/>
      <c r="S15" s="13" t="s">
        <v>28</v>
      </c>
      <c r="T15" s="161">
        <f>B15/$O15*100</f>
        <v>0</v>
      </c>
      <c r="U15" s="161">
        <f>C15/$O15*100</f>
        <v>0</v>
      </c>
      <c r="V15" s="161">
        <f>D15/$O15*100</f>
        <v>0</v>
      </c>
      <c r="W15" s="161">
        <f>F15/$O15*100</f>
        <v>72.113675380187942</v>
      </c>
      <c r="X15" s="161">
        <f>G15/$O15*100</f>
        <v>0</v>
      </c>
      <c r="Y15" s="161">
        <f>H15/$O15*100</f>
        <v>27.543781920268572</v>
      </c>
      <c r="Z15" s="161">
        <f>I15/$O15*100</f>
        <v>0</v>
      </c>
      <c r="AA15" s="161">
        <f>J15/$O15*100</f>
        <v>4.1728651780012893E-2</v>
      </c>
      <c r="AB15" s="161">
        <f>K15/$O15*100</f>
        <v>0</v>
      </c>
      <c r="AC15" s="161">
        <f>L15/$O15*100</f>
        <v>0.14546892986670992</v>
      </c>
      <c r="AD15" s="161">
        <f>M15/$O15*100</f>
        <v>0</v>
      </c>
      <c r="AE15" s="161">
        <f>N15/$O15*100</f>
        <v>0.15534511789677044</v>
      </c>
      <c r="AF15" s="161">
        <f>O15/$O15*100</f>
        <v>100</v>
      </c>
    </row>
    <row r="16" spans="1:32" x14ac:dyDescent="0.3">
      <c r="A16" s="13" t="s">
        <v>121</v>
      </c>
      <c r="B16" s="163">
        <v>0</v>
      </c>
      <c r="C16" s="163">
        <v>0</v>
      </c>
      <c r="D16" s="163">
        <v>0</v>
      </c>
      <c r="E16" s="163">
        <v>0</v>
      </c>
      <c r="F16" s="163">
        <v>1.2198000000000001E-4</v>
      </c>
      <c r="G16" s="163">
        <v>0</v>
      </c>
      <c r="H16" s="163">
        <v>0</v>
      </c>
      <c r="I16" s="163">
        <v>0</v>
      </c>
      <c r="J16" s="163">
        <v>1.1046520000000001E-2</v>
      </c>
      <c r="K16" s="163">
        <v>0</v>
      </c>
      <c r="L16" s="163">
        <v>2.7058189999999999E-2</v>
      </c>
      <c r="M16" s="163">
        <v>0.22007958999999999</v>
      </c>
      <c r="N16" s="163">
        <v>0.46874348999999998</v>
      </c>
      <c r="O16" s="163">
        <v>0.72704977000000004</v>
      </c>
      <c r="P16" s="162">
        <v>2.2483978408549047E-2</v>
      </c>
      <c r="Q16" s="158"/>
      <c r="S16" s="13" t="s">
        <v>121</v>
      </c>
      <c r="T16" s="161">
        <f>B16/$O16*100</f>
        <v>0</v>
      </c>
      <c r="U16" s="161">
        <f>C16/$O16*100</f>
        <v>0</v>
      </c>
      <c r="V16" s="161">
        <f>D16/$O16*100</f>
        <v>0</v>
      </c>
      <c r="W16" s="161">
        <f>F16/$O16*100</f>
        <v>1.6777393382574071E-2</v>
      </c>
      <c r="X16" s="161">
        <f>G16/$O16*100</f>
        <v>0</v>
      </c>
      <c r="Y16" s="161">
        <f>H16/$O16*100</f>
        <v>0</v>
      </c>
      <c r="Z16" s="161">
        <f>I16/$O16*100</f>
        <v>0</v>
      </c>
      <c r="AA16" s="161">
        <f>J16/$O16*100</f>
        <v>1.5193622851981647</v>
      </c>
      <c r="AB16" s="161">
        <f>K16/$O16*100</f>
        <v>0</v>
      </c>
      <c r="AC16" s="161">
        <f>L16/$O16*100</f>
        <v>3.7216420548485973</v>
      </c>
      <c r="AD16" s="161">
        <f>M16/$O16*100</f>
        <v>30.270223453890921</v>
      </c>
      <c r="AE16" s="161">
        <f>N16/$O16*100</f>
        <v>64.471994812679739</v>
      </c>
      <c r="AF16" s="161">
        <f>O16/$O16*100</f>
        <v>100</v>
      </c>
    </row>
    <row r="17" spans="1:32" x14ac:dyDescent="0.3">
      <c r="A17" s="147" t="s">
        <v>26</v>
      </c>
      <c r="B17" s="159">
        <v>40.183766679999998</v>
      </c>
      <c r="C17" s="159">
        <v>3.5E-4</v>
      </c>
      <c r="D17" s="159">
        <v>19.197335679999998</v>
      </c>
      <c r="E17" s="159">
        <v>0</v>
      </c>
      <c r="F17" s="159">
        <v>32.148082430000002</v>
      </c>
      <c r="G17" s="159">
        <v>26.653455319999999</v>
      </c>
      <c r="H17" s="159">
        <v>232.42843608000001</v>
      </c>
      <c r="I17" s="159">
        <v>48.880096049999999</v>
      </c>
      <c r="J17" s="159">
        <v>32.33404152</v>
      </c>
      <c r="K17" s="159">
        <v>79.778919920000007</v>
      </c>
      <c r="L17" s="159">
        <v>21.417202800000002</v>
      </c>
      <c r="M17" s="159">
        <v>25.801328340000001</v>
      </c>
      <c r="N17" s="159">
        <v>51.260455549999953</v>
      </c>
      <c r="O17" s="159">
        <v>610.08347036999999</v>
      </c>
      <c r="P17" s="160">
        <v>18.866801340452596</v>
      </c>
      <c r="Q17" s="158"/>
      <c r="S17" s="147" t="s">
        <v>26</v>
      </c>
      <c r="T17" s="157">
        <f>B17/$O17*100</f>
        <v>6.5866014458037316</v>
      </c>
      <c r="U17" s="157">
        <f>C17/$O17*100</f>
        <v>5.7369198970057972E-5</v>
      </c>
      <c r="V17" s="157">
        <f>D17/$O17*100</f>
        <v>3.1466736294883231</v>
      </c>
      <c r="W17" s="157">
        <f>F17/$O17*100</f>
        <v>5.2694563926642717</v>
      </c>
      <c r="X17" s="157">
        <f>G17/$O17*100</f>
        <v>4.3688210899789439</v>
      </c>
      <c r="Y17" s="157">
        <f>H17/$O17*100</f>
        <v>38.09780913077978</v>
      </c>
      <c r="Z17" s="157">
        <f>I17/$O17*100</f>
        <v>8.0120341599085574</v>
      </c>
      <c r="AA17" s="157">
        <f>J17/$O17*100</f>
        <v>5.2999373184771308</v>
      </c>
      <c r="AB17" s="157">
        <f>K17/$O17*100</f>
        <v>13.076722087162294</v>
      </c>
      <c r="AC17" s="157">
        <f>L17/$O17*100</f>
        <v>3.5105364823293801</v>
      </c>
      <c r="AD17" s="157">
        <f>M17/$O17*100</f>
        <v>4.229147254940731</v>
      </c>
      <c r="AE17" s="157">
        <f>N17/$O17*100</f>
        <v>8.4022036392678849</v>
      </c>
      <c r="AF17" s="157">
        <f>O17/$O17*100</f>
        <v>100</v>
      </c>
    </row>
    <row r="18" spans="1:32" x14ac:dyDescent="0.3">
      <c r="A18" s="13" t="s">
        <v>33</v>
      </c>
      <c r="B18" s="163">
        <v>0</v>
      </c>
      <c r="C18" s="163">
        <v>0</v>
      </c>
      <c r="D18" s="163">
        <v>0</v>
      </c>
      <c r="E18" s="163">
        <v>0</v>
      </c>
      <c r="F18" s="163">
        <v>5.9062523099999993</v>
      </c>
      <c r="G18" s="163">
        <v>0</v>
      </c>
      <c r="H18" s="163">
        <v>17.785195260000002</v>
      </c>
      <c r="I18" s="163">
        <v>0</v>
      </c>
      <c r="J18" s="163">
        <v>5.1459106700000001</v>
      </c>
      <c r="K18" s="163">
        <v>13.81515755</v>
      </c>
      <c r="L18" s="163">
        <v>8.1685700000000008</v>
      </c>
      <c r="M18" s="163">
        <v>13.506609189999999</v>
      </c>
      <c r="N18" s="163">
        <v>34.411985869999988</v>
      </c>
      <c r="O18" s="163">
        <v>98.739680849999999</v>
      </c>
      <c r="P18" s="162">
        <v>3.0535197780179808</v>
      </c>
      <c r="Q18" s="158"/>
      <c r="S18" s="13" t="s">
        <v>33</v>
      </c>
      <c r="T18" s="161">
        <f>B18/$O18*100</f>
        <v>0</v>
      </c>
      <c r="U18" s="161">
        <f>C18/$O18*100</f>
        <v>0</v>
      </c>
      <c r="V18" s="161">
        <f>D18/$O18*100</f>
        <v>0</v>
      </c>
      <c r="W18" s="161">
        <f>F18/$O18*100</f>
        <v>5.9816400652261166</v>
      </c>
      <c r="X18" s="161">
        <f>G18/$O18*100</f>
        <v>0</v>
      </c>
      <c r="Y18" s="161">
        <f>H18/$O18*100</f>
        <v>18.012206548467898</v>
      </c>
      <c r="Z18" s="161">
        <f>I18/$O18*100</f>
        <v>0</v>
      </c>
      <c r="AA18" s="161">
        <f>J18/$O18*100</f>
        <v>5.2115933793804645</v>
      </c>
      <c r="AB18" s="161">
        <f>K18/$O18*100</f>
        <v>13.991495041377785</v>
      </c>
      <c r="AC18" s="161">
        <f>L18/$O18*100</f>
        <v>8.2728341125684342</v>
      </c>
      <c r="AD18" s="161">
        <f>M18/$O18*100</f>
        <v>13.679008351787678</v>
      </c>
      <c r="AE18" s="161">
        <f>N18/$O18*100</f>
        <v>34.851222501191614</v>
      </c>
      <c r="AF18" s="161">
        <f>O18/$O18*100</f>
        <v>100</v>
      </c>
    </row>
    <row r="19" spans="1:32" x14ac:dyDescent="0.3">
      <c r="A19" s="13" t="s">
        <v>32</v>
      </c>
      <c r="B19" s="163">
        <v>0</v>
      </c>
      <c r="C19" s="163">
        <v>0</v>
      </c>
      <c r="D19" s="163">
        <v>0</v>
      </c>
      <c r="E19" s="163">
        <v>0</v>
      </c>
      <c r="F19" s="163">
        <v>2.2483259999999998E-2</v>
      </c>
      <c r="G19" s="163">
        <v>0</v>
      </c>
      <c r="H19" s="163">
        <v>7.32604261</v>
      </c>
      <c r="I19" s="163">
        <v>0</v>
      </c>
      <c r="J19" s="163">
        <v>2.9303964200000001</v>
      </c>
      <c r="K19" s="163">
        <v>11.67026706</v>
      </c>
      <c r="L19" s="163">
        <v>0.10874</v>
      </c>
      <c r="M19" s="163">
        <v>3.1229172900000002</v>
      </c>
      <c r="N19" s="163">
        <v>20.342359490000003</v>
      </c>
      <c r="O19" s="163">
        <v>45.523206130000005</v>
      </c>
      <c r="P19" s="162">
        <v>1.4078029124675298</v>
      </c>
      <c r="Q19" s="158"/>
      <c r="S19" s="13" t="s">
        <v>32</v>
      </c>
      <c r="T19" s="161">
        <f>B19/$O19*100</f>
        <v>0</v>
      </c>
      <c r="U19" s="161">
        <f>C19/$O19*100</f>
        <v>0</v>
      </c>
      <c r="V19" s="161">
        <f>D19/$O19*100</f>
        <v>0</v>
      </c>
      <c r="W19" s="161">
        <f>F19/$O19*100</f>
        <v>4.9388568845073998E-2</v>
      </c>
      <c r="X19" s="161">
        <f>G19/$O19*100</f>
        <v>0</v>
      </c>
      <c r="Y19" s="161">
        <f>H19/$O19*100</f>
        <v>16.092984727567561</v>
      </c>
      <c r="Z19" s="161">
        <f>I19/$O19*100</f>
        <v>0</v>
      </c>
      <c r="AA19" s="161">
        <f>J19/$O19*100</f>
        <v>6.4371485866608484</v>
      </c>
      <c r="AB19" s="161">
        <f>K19/$O19*100</f>
        <v>25.635863666265895</v>
      </c>
      <c r="AC19" s="161">
        <f>L19/$O19*100</f>
        <v>0.23886718279348043</v>
      </c>
      <c r="AD19" s="161">
        <f>M19/$O19*100</f>
        <v>6.8600556847466478</v>
      </c>
      <c r="AE19" s="161">
        <f>N19/$O19*100</f>
        <v>44.685691583120487</v>
      </c>
      <c r="AF19" s="161">
        <f>O19/$O19*100</f>
        <v>100</v>
      </c>
    </row>
    <row r="20" spans="1:32" x14ac:dyDescent="0.3">
      <c r="A20" s="147" t="s">
        <v>107</v>
      </c>
      <c r="B20" s="159">
        <v>0</v>
      </c>
      <c r="C20" s="159">
        <v>0</v>
      </c>
      <c r="D20" s="159">
        <v>0</v>
      </c>
      <c r="E20" s="159">
        <v>0</v>
      </c>
      <c r="F20" s="159">
        <v>2.0938679699999989</v>
      </c>
      <c r="G20" s="159">
        <v>0.43948648999999834</v>
      </c>
      <c r="H20" s="159">
        <v>1.2285342099999785</v>
      </c>
      <c r="I20" s="159">
        <v>0</v>
      </c>
      <c r="J20" s="159">
        <v>1.4522544200000018</v>
      </c>
      <c r="K20" s="159">
        <v>0</v>
      </c>
      <c r="L20" s="159">
        <v>8.2892899999998507E-2</v>
      </c>
      <c r="M20" s="159">
        <v>0.6086553399999961</v>
      </c>
      <c r="N20" s="159">
        <v>10.405481890000134</v>
      </c>
      <c r="O20" s="159">
        <v>16.311173220000029</v>
      </c>
      <c r="P20" s="160">
        <v>0.50442223026435185</v>
      </c>
      <c r="Q20" s="158"/>
      <c r="S20" s="147" t="s">
        <v>107</v>
      </c>
      <c r="T20" s="157">
        <f>B20/$O20*100</f>
        <v>0</v>
      </c>
      <c r="U20" s="157">
        <f>C20/$O20*100</f>
        <v>0</v>
      </c>
      <c r="V20" s="157">
        <f>D20/$O20*100</f>
        <v>0</v>
      </c>
      <c r="W20" s="157">
        <f>F20/$O20*100</f>
        <v>12.837016330821575</v>
      </c>
      <c r="X20" s="157">
        <f>G20/$O20*100</f>
        <v>2.6943892022501466</v>
      </c>
      <c r="Y20" s="157">
        <f>H20/$O20*100</f>
        <v>7.5318568041053284</v>
      </c>
      <c r="Z20" s="157">
        <f>I20/$O20*100</f>
        <v>0</v>
      </c>
      <c r="AA20" s="157">
        <f>J20/$O20*100</f>
        <v>8.9034332504010969</v>
      </c>
      <c r="AB20" s="157">
        <f>K20/$O20*100</f>
        <v>0</v>
      </c>
      <c r="AC20" s="157">
        <f>L20/$O20*100</f>
        <v>0.5081970431063717</v>
      </c>
      <c r="AD20" s="157">
        <f>M20/$O20*100</f>
        <v>3.7315239792419725</v>
      </c>
      <c r="AE20" s="157">
        <f>N20/$O20*100</f>
        <v>63.793583390073984</v>
      </c>
      <c r="AF20" s="157">
        <f>O20/$O20*100</f>
        <v>100</v>
      </c>
    </row>
    <row r="21" spans="1:32" x14ac:dyDescent="0.3">
      <c r="A21" s="147" t="s">
        <v>30</v>
      </c>
      <c r="B21" s="159">
        <v>40.183766679999998</v>
      </c>
      <c r="C21" s="159">
        <v>3.5E-4</v>
      </c>
      <c r="D21" s="159">
        <v>19.197335679999998</v>
      </c>
      <c r="E21" s="159">
        <v>0</v>
      </c>
      <c r="F21" s="159">
        <v>40.170685970000001</v>
      </c>
      <c r="G21" s="159">
        <v>27.092941809999999</v>
      </c>
      <c r="H21" s="159">
        <v>258.76820815999997</v>
      </c>
      <c r="I21" s="159">
        <v>48.880096049999999</v>
      </c>
      <c r="J21" s="159">
        <v>41.862603030000002</v>
      </c>
      <c r="K21" s="159">
        <v>105.26434453</v>
      </c>
      <c r="L21" s="159">
        <v>29.777405699999999</v>
      </c>
      <c r="M21" s="159">
        <v>43.039510159999999</v>
      </c>
      <c r="N21" s="159">
        <v>116.42028280000007</v>
      </c>
      <c r="O21" s="159">
        <v>770.65753057000006</v>
      </c>
      <c r="P21" s="160">
        <v>23.832546261202463</v>
      </c>
      <c r="Q21" s="158"/>
      <c r="S21" s="147" t="s">
        <v>30</v>
      </c>
      <c r="T21" s="157">
        <f>B21/$O21*100</f>
        <v>5.2142183896235919</v>
      </c>
      <c r="U21" s="157">
        <f>C21/$O21*100</f>
        <v>4.5415763308136382E-5</v>
      </c>
      <c r="V21" s="157">
        <f>D21/$O21*100</f>
        <v>2.491033295399204</v>
      </c>
      <c r="W21" s="157">
        <f>F21/$O21*100</f>
        <v>5.2125210455399857</v>
      </c>
      <c r="X21" s="157">
        <f>G21/$O21*100</f>
        <v>3.5155618073259203</v>
      </c>
      <c r="Y21" s="157">
        <f>H21/$O21*100</f>
        <v>33.577587695614639</v>
      </c>
      <c r="Z21" s="157">
        <f>I21/$O21*100</f>
        <v>6.3426482076736344</v>
      </c>
      <c r="AA21" s="157">
        <f>J21/$O21*100</f>
        <v>5.4320630590655794</v>
      </c>
      <c r="AB21" s="157">
        <f>K21/$O21*100</f>
        <v>13.659030159887431</v>
      </c>
      <c r="AC21" s="157">
        <f>L21/$O21*100</f>
        <v>3.8638960262901456</v>
      </c>
      <c r="AD21" s="157">
        <f>M21/$O21*100</f>
        <v>5.5847777323562591</v>
      </c>
      <c r="AE21" s="157">
        <f>N21/$O21*100</f>
        <v>15.106617165460298</v>
      </c>
      <c r="AF21" s="157">
        <f>O21/$O21*100</f>
        <v>100</v>
      </c>
    </row>
    <row r="22" spans="1:32" x14ac:dyDescent="0.3">
      <c r="A22" s="147" t="s">
        <v>122</v>
      </c>
      <c r="B22" s="159">
        <v>0</v>
      </c>
      <c r="C22" s="159">
        <v>0</v>
      </c>
      <c r="D22" s="159">
        <v>0</v>
      </c>
      <c r="E22" s="159">
        <v>0</v>
      </c>
      <c r="F22" s="159">
        <v>1.2800000000000001E-3</v>
      </c>
      <c r="G22" s="159">
        <v>0</v>
      </c>
      <c r="H22" s="159">
        <v>0.22831655000001191</v>
      </c>
      <c r="I22" s="159">
        <v>0</v>
      </c>
      <c r="J22" s="159">
        <v>3.8E-3</v>
      </c>
      <c r="K22" s="159">
        <v>0</v>
      </c>
      <c r="L22" s="159">
        <v>6.7199999999999996E-4</v>
      </c>
      <c r="M22" s="159">
        <v>0.26424566000000388</v>
      </c>
      <c r="N22" s="159">
        <v>0.31534901999974252</v>
      </c>
      <c r="O22" s="159">
        <v>0.81366322999989982</v>
      </c>
      <c r="P22" s="160">
        <v>2.5162495402684781E-2</v>
      </c>
      <c r="Q22" s="158"/>
      <c r="S22" s="147" t="s">
        <v>122</v>
      </c>
      <c r="T22" s="157">
        <f>B22/$O22*100</f>
        <v>0</v>
      </c>
      <c r="U22" s="157">
        <f>C22/$O22*100</f>
        <v>0</v>
      </c>
      <c r="V22" s="157">
        <f>D22/$O22*100</f>
        <v>0</v>
      </c>
      <c r="W22" s="157">
        <f>F22/$O22*100</f>
        <v>0.15731324125340623</v>
      </c>
      <c r="X22" s="157">
        <f>G22/$O22*100</f>
        <v>0</v>
      </c>
      <c r="Y22" s="157">
        <f>H22/$O22*100</f>
        <v>28.060325400232234</v>
      </c>
      <c r="Z22" s="157">
        <f>I22/$O22*100</f>
        <v>0</v>
      </c>
      <c r="AA22" s="157">
        <f>J22/$O22*100</f>
        <v>0.46702368497104974</v>
      </c>
      <c r="AB22" s="157">
        <f>K22/$O22*100</f>
        <v>0</v>
      </c>
      <c r="AC22" s="157">
        <f>L22/$O22*100</f>
        <v>8.2589451658038257E-2</v>
      </c>
      <c r="AD22" s="157">
        <f>M22/$O22*100</f>
        <v>32.476047860739193</v>
      </c>
      <c r="AE22" s="157">
        <f>N22/$O22*100</f>
        <v>38.756700361128686</v>
      </c>
      <c r="AF22" s="157">
        <f>O22/$O22*100</f>
        <v>100</v>
      </c>
    </row>
    <row r="23" spans="1:32" x14ac:dyDescent="0.3">
      <c r="A23" s="147" t="s">
        <v>108</v>
      </c>
      <c r="B23" s="159">
        <v>40.183766679999998</v>
      </c>
      <c r="C23" s="159">
        <v>3.5E-4</v>
      </c>
      <c r="D23" s="159">
        <v>19.197335679999998</v>
      </c>
      <c r="E23" s="159">
        <v>0</v>
      </c>
      <c r="F23" s="159">
        <v>40.171965970000002</v>
      </c>
      <c r="G23" s="159">
        <v>27.092941809999999</v>
      </c>
      <c r="H23" s="159">
        <v>258.99652471000002</v>
      </c>
      <c r="I23" s="159">
        <v>48.880096049999999</v>
      </c>
      <c r="J23" s="159">
        <v>41.866403030000001</v>
      </c>
      <c r="K23" s="159">
        <v>105.26434453</v>
      </c>
      <c r="L23" s="159">
        <v>29.778077700000001</v>
      </c>
      <c r="M23" s="159">
        <v>43.303755819999999</v>
      </c>
      <c r="N23" s="159">
        <v>116.73563181999981</v>
      </c>
      <c r="O23" s="159">
        <v>771.47119379999992</v>
      </c>
      <c r="P23" s="160">
        <v>23.857708756605145</v>
      </c>
      <c r="Q23" s="158"/>
      <c r="S23" s="147" t="s">
        <v>108</v>
      </c>
      <c r="T23" s="157">
        <f>B23/$O23*100</f>
        <v>5.2087190037606819</v>
      </c>
      <c r="U23" s="157">
        <f>C23/$O23*100</f>
        <v>4.5367863740449106E-5</v>
      </c>
      <c r="V23" s="157">
        <f>D23/$O23*100</f>
        <v>2.4884060265997192</v>
      </c>
      <c r="W23" s="157">
        <f>F23/$O23*100</f>
        <v>5.207189366608338</v>
      </c>
      <c r="X23" s="157">
        <f>G23/$O23*100</f>
        <v>3.5118539781828475</v>
      </c>
      <c r="Y23" s="157">
        <f>H23/$O23*100</f>
        <v>33.571768692266112</v>
      </c>
      <c r="Z23" s="157">
        <f>I23/$O23*100</f>
        <v>6.3359586777613277</v>
      </c>
      <c r="AA23" s="157">
        <f>J23/$O23*100</f>
        <v>5.4268264799079011</v>
      </c>
      <c r="AB23" s="157">
        <f>K23/$O23*100</f>
        <v>13.644624112470655</v>
      </c>
      <c r="AC23" s="157">
        <f>L23/$O23*100</f>
        <v>3.85990791870316</v>
      </c>
      <c r="AD23" s="157">
        <f>M23/$O23*100</f>
        <v>5.6131396956898278</v>
      </c>
      <c r="AE23" s="157">
        <f>N23/$O23*100</f>
        <v>15.131560680185673</v>
      </c>
      <c r="AF23" s="157">
        <f>O23/$O23*100</f>
        <v>100</v>
      </c>
    </row>
    <row r="24" spans="1:32" x14ac:dyDescent="0.3">
      <c r="A24" s="13" t="s">
        <v>115</v>
      </c>
      <c r="B24" s="163">
        <v>0</v>
      </c>
      <c r="C24" s="163">
        <v>0</v>
      </c>
      <c r="D24" s="163">
        <v>911.42583402000002</v>
      </c>
      <c r="E24" s="163">
        <v>0</v>
      </c>
      <c r="F24" s="163">
        <v>0</v>
      </c>
      <c r="G24" s="163">
        <v>0</v>
      </c>
      <c r="H24" s="163">
        <v>0.39663378000000005</v>
      </c>
      <c r="I24" s="163">
        <v>0</v>
      </c>
      <c r="J24" s="163">
        <v>0</v>
      </c>
      <c r="K24" s="163">
        <v>0</v>
      </c>
      <c r="L24" s="163">
        <v>0</v>
      </c>
      <c r="M24" s="163">
        <v>7.5000000000000002E-4</v>
      </c>
      <c r="N24" s="163">
        <v>0</v>
      </c>
      <c r="O24" s="163">
        <v>911.82321779999995</v>
      </c>
      <c r="P24" s="162">
        <v>28.198088201621896</v>
      </c>
      <c r="Q24" s="158"/>
      <c r="S24" s="13" t="s">
        <v>115</v>
      </c>
      <c r="T24" s="161">
        <f>B24/$O24*100</f>
        <v>0</v>
      </c>
      <c r="U24" s="161">
        <f>C24/$O24*100</f>
        <v>0</v>
      </c>
      <c r="V24" s="161">
        <f>D24/$O24*100</f>
        <v>99.956418769313785</v>
      </c>
      <c r="W24" s="161">
        <f>F24/$O24*100</f>
        <v>0</v>
      </c>
      <c r="X24" s="161">
        <f>G24/$O24*100</f>
        <v>0</v>
      </c>
      <c r="Y24" s="161">
        <f>H24/$O24*100</f>
        <v>4.3498977900231314E-2</v>
      </c>
      <c r="Z24" s="161">
        <f>I24/$O24*100</f>
        <v>0</v>
      </c>
      <c r="AA24" s="161">
        <f>J24/$O24*100</f>
        <v>0</v>
      </c>
      <c r="AB24" s="161">
        <f>K24/$O24*100</f>
        <v>0</v>
      </c>
      <c r="AC24" s="161">
        <f>L24/$O24*100</f>
        <v>0</v>
      </c>
      <c r="AD24" s="161">
        <f>M24/$O24*100</f>
        <v>8.2252785996123382E-5</v>
      </c>
      <c r="AE24" s="161">
        <f>N24/$O24*100</f>
        <v>0</v>
      </c>
      <c r="AF24" s="161">
        <f>O24/$O24*100</f>
        <v>100</v>
      </c>
    </row>
    <row r="25" spans="1:32" x14ac:dyDescent="0.3">
      <c r="A25" s="13" t="s">
        <v>34</v>
      </c>
      <c r="B25" s="163">
        <v>0</v>
      </c>
      <c r="C25" s="163">
        <v>375.29054872</v>
      </c>
      <c r="D25" s="163">
        <v>0</v>
      </c>
      <c r="E25" s="163">
        <v>0</v>
      </c>
      <c r="F25" s="163">
        <v>0</v>
      </c>
      <c r="G25" s="163">
        <v>0</v>
      </c>
      <c r="H25" s="163">
        <v>3.8905700000000003E-3</v>
      </c>
      <c r="I25" s="163">
        <v>0</v>
      </c>
      <c r="J25" s="163">
        <v>1.0679999999999999E-5</v>
      </c>
      <c r="K25" s="163">
        <v>0</v>
      </c>
      <c r="L25" s="163">
        <v>1.30332E-3</v>
      </c>
      <c r="M25" s="163">
        <v>0</v>
      </c>
      <c r="N25" s="163">
        <v>3.1876169999957085E-2</v>
      </c>
      <c r="O25" s="163">
        <v>375.32762945999997</v>
      </c>
      <c r="P25" s="162">
        <v>11.60698849668921</v>
      </c>
      <c r="Q25" s="158"/>
      <c r="S25" s="13" t="s">
        <v>34</v>
      </c>
      <c r="T25" s="161">
        <f>B25/$O25*100</f>
        <v>0</v>
      </c>
      <c r="U25" s="161">
        <f>C25/$O25*100</f>
        <v>99.990120434231471</v>
      </c>
      <c r="V25" s="161">
        <f>D25/$O25*100</f>
        <v>0</v>
      </c>
      <c r="W25" s="161">
        <f>F25/$O25*100</f>
        <v>0</v>
      </c>
      <c r="X25" s="161">
        <f>G25/$O25*100</f>
        <v>0</v>
      </c>
      <c r="Y25" s="161">
        <f>H25/$O25*100</f>
        <v>1.036579695877314E-3</v>
      </c>
      <c r="Z25" s="161">
        <f>I25/$O25*100</f>
        <v>0</v>
      </c>
      <c r="AA25" s="161">
        <f>J25/$O25*100</f>
        <v>2.8455139354823878E-6</v>
      </c>
      <c r="AB25" s="161">
        <f>K25/$O25*100</f>
        <v>0</v>
      </c>
      <c r="AC25" s="161">
        <f>L25/$O25*100</f>
        <v>3.4724861632892375E-4</v>
      </c>
      <c r="AD25" s="161">
        <f>M25/$O25*100</f>
        <v>0</v>
      </c>
      <c r="AE25" s="161">
        <f>N25/$O25*100</f>
        <v>8.4928919423860969E-3</v>
      </c>
      <c r="AF25" s="161">
        <f>O25/$O25*100</f>
        <v>100</v>
      </c>
    </row>
    <row r="26" spans="1:32" x14ac:dyDescent="0.3">
      <c r="A26" s="13" t="s">
        <v>36</v>
      </c>
      <c r="B26" s="163">
        <v>0</v>
      </c>
      <c r="C26" s="163">
        <v>0</v>
      </c>
      <c r="D26" s="163">
        <v>258.53730612999999</v>
      </c>
      <c r="E26" s="163">
        <v>0</v>
      </c>
      <c r="F26" s="163">
        <v>0.77596873</v>
      </c>
      <c r="G26" s="163">
        <v>0</v>
      </c>
      <c r="H26" s="163">
        <v>9.8985820000000002E-2</v>
      </c>
      <c r="I26" s="163">
        <v>0</v>
      </c>
      <c r="J26" s="163">
        <v>0</v>
      </c>
      <c r="K26" s="163">
        <v>0</v>
      </c>
      <c r="L26" s="163">
        <v>1.7333000000000002E-4</v>
      </c>
      <c r="M26" s="163">
        <v>2.4052549999999999E-2</v>
      </c>
      <c r="N26" s="163">
        <v>2.9299000000953672E-4</v>
      </c>
      <c r="O26" s="163">
        <v>259.43677955000004</v>
      </c>
      <c r="P26" s="162">
        <v>8.0230696583339807</v>
      </c>
      <c r="Q26" s="158"/>
      <c r="S26" s="13" t="s">
        <v>36</v>
      </c>
      <c r="T26" s="161">
        <f>B26/$O26*100</f>
        <v>0</v>
      </c>
      <c r="U26" s="161">
        <f>C26/$O26*100</f>
        <v>0</v>
      </c>
      <c r="V26" s="161">
        <f>D26/$O26*100</f>
        <v>99.653297646709831</v>
      </c>
      <c r="W26" s="161">
        <f>F26/$O26*100</f>
        <v>0.29909742610355333</v>
      </c>
      <c r="X26" s="161">
        <f>G26/$O26*100</f>
        <v>0</v>
      </c>
      <c r="Y26" s="161">
        <f>H26/$O26*100</f>
        <v>3.8154119925360441E-2</v>
      </c>
      <c r="Z26" s="161">
        <f>I26/$O26*100</f>
        <v>0</v>
      </c>
      <c r="AA26" s="161">
        <f>J26/$O26*100</f>
        <v>0</v>
      </c>
      <c r="AB26" s="161">
        <f>K26/$O26*100</f>
        <v>0</v>
      </c>
      <c r="AC26" s="161">
        <f>L26/$O26*100</f>
        <v>6.6810110848833956E-5</v>
      </c>
      <c r="AD26" s="161">
        <f>M26/$O26*100</f>
        <v>9.2710640494843427E-3</v>
      </c>
      <c r="AE26" s="161">
        <f>N26/$O26*100</f>
        <v>1.1293310089561536E-4</v>
      </c>
      <c r="AF26" s="161">
        <f>O26/$O26*100</f>
        <v>100</v>
      </c>
    </row>
    <row r="27" spans="1:32" x14ac:dyDescent="0.3">
      <c r="A27" s="13" t="s">
        <v>35</v>
      </c>
      <c r="B27" s="163">
        <v>0</v>
      </c>
      <c r="C27" s="163">
        <v>0</v>
      </c>
      <c r="D27" s="163">
        <v>53.266708130000005</v>
      </c>
      <c r="E27" s="163">
        <v>0</v>
      </c>
      <c r="F27" s="163">
        <v>0</v>
      </c>
      <c r="G27" s="163">
        <v>0</v>
      </c>
      <c r="H27" s="163">
        <v>0</v>
      </c>
      <c r="I27" s="163">
        <v>0</v>
      </c>
      <c r="J27" s="163">
        <v>0</v>
      </c>
      <c r="K27" s="163">
        <v>0</v>
      </c>
      <c r="L27" s="163">
        <v>0</v>
      </c>
      <c r="M27" s="163">
        <v>0</v>
      </c>
      <c r="N27" s="163">
        <v>0</v>
      </c>
      <c r="O27" s="163">
        <v>53.266708130000005</v>
      </c>
      <c r="P27" s="162">
        <v>1.6472703312861294</v>
      </c>
      <c r="Q27" s="158"/>
      <c r="S27" s="13" t="s">
        <v>35</v>
      </c>
      <c r="T27" s="161">
        <f>B27/$O27*100</f>
        <v>0</v>
      </c>
      <c r="U27" s="161">
        <f>C27/$O27*100</f>
        <v>0</v>
      </c>
      <c r="V27" s="161">
        <f>D27/$O27*100</f>
        <v>100</v>
      </c>
      <c r="W27" s="161">
        <f>F27/$O27*100</f>
        <v>0</v>
      </c>
      <c r="X27" s="161">
        <f>G27/$O27*100</f>
        <v>0</v>
      </c>
      <c r="Y27" s="161">
        <f>H27/$O27*100</f>
        <v>0</v>
      </c>
      <c r="Z27" s="161">
        <f>I27/$O27*100</f>
        <v>0</v>
      </c>
      <c r="AA27" s="161">
        <f>J27/$O27*100</f>
        <v>0</v>
      </c>
      <c r="AB27" s="161">
        <f>K27/$O27*100</f>
        <v>0</v>
      </c>
      <c r="AC27" s="161">
        <f>L27/$O27*100</f>
        <v>0</v>
      </c>
      <c r="AD27" s="161">
        <f>M27/$O27*100</f>
        <v>0</v>
      </c>
      <c r="AE27" s="161">
        <f>N27/$O27*100</f>
        <v>0</v>
      </c>
      <c r="AF27" s="161">
        <f>O27/$O27*100</f>
        <v>100</v>
      </c>
    </row>
    <row r="28" spans="1:32" x14ac:dyDescent="0.3">
      <c r="A28" s="147" t="s">
        <v>114</v>
      </c>
      <c r="B28" s="159">
        <v>0</v>
      </c>
      <c r="C28" s="159">
        <v>0</v>
      </c>
      <c r="D28" s="159">
        <v>29.975527739999769</v>
      </c>
      <c r="E28" s="159">
        <v>0</v>
      </c>
      <c r="F28" s="159">
        <v>0</v>
      </c>
      <c r="G28" s="159">
        <v>0</v>
      </c>
      <c r="H28" s="159">
        <v>1.2182479999999982E-2</v>
      </c>
      <c r="I28" s="159">
        <v>0</v>
      </c>
      <c r="J28" s="159">
        <v>0</v>
      </c>
      <c r="K28" s="159">
        <v>0</v>
      </c>
      <c r="L28" s="159">
        <v>7.6676000000000001E-4</v>
      </c>
      <c r="M28" s="159">
        <v>0</v>
      </c>
      <c r="N28" s="159">
        <v>4.5030756699997188</v>
      </c>
      <c r="O28" s="159">
        <v>34.491552649999853</v>
      </c>
      <c r="P28" s="160">
        <v>1.0666495707163615</v>
      </c>
      <c r="Q28" s="158"/>
      <c r="S28" s="147" t="s">
        <v>114</v>
      </c>
      <c r="T28" s="157">
        <f>B28/$O28*100</f>
        <v>0</v>
      </c>
      <c r="U28" s="157">
        <f>C28/$O28*100</f>
        <v>0</v>
      </c>
      <c r="V28" s="157">
        <f>D28/$O28*100</f>
        <v>86.906866861500646</v>
      </c>
      <c r="W28" s="157">
        <f>F28/$O28*100</f>
        <v>0</v>
      </c>
      <c r="X28" s="157">
        <f>G28/$O28*100</f>
        <v>0</v>
      </c>
      <c r="Y28" s="157">
        <f>H28/$O28*100</f>
        <v>3.5320184404629966E-2</v>
      </c>
      <c r="Z28" s="157">
        <f>I28/$O28*100</f>
        <v>0</v>
      </c>
      <c r="AA28" s="157">
        <f>J28/$O28*100</f>
        <v>0</v>
      </c>
      <c r="AB28" s="157">
        <f>K28/$O28*100</f>
        <v>0</v>
      </c>
      <c r="AC28" s="157">
        <f>L28/$O28*100</f>
        <v>2.2230370658596699E-3</v>
      </c>
      <c r="AD28" s="157">
        <f>M28/$O28*100</f>
        <v>0</v>
      </c>
      <c r="AE28" s="157">
        <f>N28/$O28*100</f>
        <v>13.055589917027808</v>
      </c>
      <c r="AF28" s="157">
        <f>O28/$O28*100</f>
        <v>100</v>
      </c>
    </row>
    <row r="29" spans="1:32" x14ac:dyDescent="0.3">
      <c r="A29" s="147" t="s">
        <v>113</v>
      </c>
      <c r="B29" s="159">
        <v>0</v>
      </c>
      <c r="C29" s="159">
        <v>375.29054872</v>
      </c>
      <c r="D29" s="159">
        <v>1253.2053760199999</v>
      </c>
      <c r="E29" s="159">
        <v>0</v>
      </c>
      <c r="F29" s="159">
        <v>0.77596873</v>
      </c>
      <c r="G29" s="159">
        <v>0</v>
      </c>
      <c r="H29" s="159">
        <v>0.51169264999999997</v>
      </c>
      <c r="I29" s="159">
        <v>0</v>
      </c>
      <c r="J29" s="159">
        <v>1.0679999999999999E-5</v>
      </c>
      <c r="K29" s="159">
        <v>0</v>
      </c>
      <c r="L29" s="159">
        <v>2.2434099999999999E-3</v>
      </c>
      <c r="M29" s="159">
        <v>2.480255E-2</v>
      </c>
      <c r="N29" s="159">
        <v>4.5352448299996855</v>
      </c>
      <c r="O29" s="159">
        <v>1634.3458875899998</v>
      </c>
      <c r="P29" s="160">
        <v>50.54206625864758</v>
      </c>
      <c r="Q29" s="158"/>
      <c r="S29" s="147" t="s">
        <v>113</v>
      </c>
      <c r="T29" s="157">
        <f>B29/$O29*100</f>
        <v>0</v>
      </c>
      <c r="U29" s="157">
        <f>C29/$O29*100</f>
        <v>22.962737053990573</v>
      </c>
      <c r="V29" s="157">
        <f>D29/$O29*100</f>
        <v>76.679323852796657</v>
      </c>
      <c r="W29" s="157">
        <f>F29/$O29*100</f>
        <v>4.7478855968747263E-2</v>
      </c>
      <c r="X29" s="157">
        <f>G29/$O29*100</f>
        <v>0</v>
      </c>
      <c r="Y29" s="157">
        <f>H29/$O29*100</f>
        <v>3.1308712181760984E-2</v>
      </c>
      <c r="Z29" s="157">
        <f>I29/$O29*100</f>
        <v>0</v>
      </c>
      <c r="AA29" s="157">
        <f>J29/$O29*100</f>
        <v>6.5347244307927292E-7</v>
      </c>
      <c r="AB29" s="157">
        <f>K29/$O29*100</f>
        <v>0</v>
      </c>
      <c r="AC29" s="157">
        <f>L29/$O29*100</f>
        <v>1.3726653684723516E-4</v>
      </c>
      <c r="AD29" s="157">
        <f>M29/$O29*100</f>
        <v>1.5175826725745149E-3</v>
      </c>
      <c r="AE29" s="157">
        <f>N29/$O29*100</f>
        <v>0.27749602238038729</v>
      </c>
      <c r="AF29" s="157">
        <f>O29/$O29*100</f>
        <v>100</v>
      </c>
    </row>
    <row r="30" spans="1:32" x14ac:dyDescent="0.3">
      <c r="A30" s="13" t="s">
        <v>38</v>
      </c>
      <c r="B30" s="163">
        <v>0</v>
      </c>
      <c r="C30" s="163">
        <v>0</v>
      </c>
      <c r="D30" s="163">
        <v>366.34563688999998</v>
      </c>
      <c r="E30" s="163">
        <v>0</v>
      </c>
      <c r="F30" s="163">
        <v>0</v>
      </c>
      <c r="G30" s="163">
        <v>0</v>
      </c>
      <c r="H30" s="163">
        <v>0</v>
      </c>
      <c r="I30" s="163">
        <v>0</v>
      </c>
      <c r="J30" s="163">
        <v>6.6000000000000003E-7</v>
      </c>
      <c r="K30" s="163">
        <v>0</v>
      </c>
      <c r="L30" s="163">
        <v>0</v>
      </c>
      <c r="M30" s="163">
        <v>0</v>
      </c>
      <c r="N30" s="163">
        <v>4.0000000000000002E-4</v>
      </c>
      <c r="O30" s="163">
        <v>366.34603755000001</v>
      </c>
      <c r="P30" s="162">
        <v>11.329233208246112</v>
      </c>
      <c r="Q30" s="158"/>
      <c r="S30" s="13" t="s">
        <v>38</v>
      </c>
      <c r="T30" s="161">
        <f>B30/$O30*100</f>
        <v>0</v>
      </c>
      <c r="U30" s="161">
        <f>C30/$O30*100</f>
        <v>0</v>
      </c>
      <c r="V30" s="161">
        <f>D30/$O30*100</f>
        <v>99.99989063345609</v>
      </c>
      <c r="W30" s="161">
        <f>F30/$O30*100</f>
        <v>0</v>
      </c>
      <c r="X30" s="161">
        <f>G30/$O30*100</f>
        <v>0</v>
      </c>
      <c r="Y30" s="161">
        <f>H30/$O30*100</f>
        <v>0</v>
      </c>
      <c r="Z30" s="161">
        <f>I30/$O30*100</f>
        <v>0</v>
      </c>
      <c r="AA30" s="161">
        <f>J30/$O30*100</f>
        <v>1.8015753750575814E-7</v>
      </c>
      <c r="AB30" s="161">
        <f>K30/$O30*100</f>
        <v>0</v>
      </c>
      <c r="AC30" s="161">
        <f>L30/$O30*100</f>
        <v>0</v>
      </c>
      <c r="AD30" s="161">
        <f>M30/$O30*100</f>
        <v>0</v>
      </c>
      <c r="AE30" s="161">
        <f>N30/$O30*100</f>
        <v>1.0918638636712615E-4</v>
      </c>
      <c r="AF30" s="161">
        <f>O30/$O30*100</f>
        <v>100</v>
      </c>
    </row>
    <row r="31" spans="1:32" x14ac:dyDescent="0.3">
      <c r="A31" s="147" t="s">
        <v>117</v>
      </c>
      <c r="B31" s="159">
        <v>0</v>
      </c>
      <c r="C31" s="159">
        <v>3.36864E-3</v>
      </c>
      <c r="D31" s="159">
        <v>0</v>
      </c>
      <c r="E31" s="159">
        <v>0</v>
      </c>
      <c r="F31" s="159">
        <v>0</v>
      </c>
      <c r="G31" s="159">
        <v>0</v>
      </c>
      <c r="H31" s="159">
        <v>0.69795305000000007</v>
      </c>
      <c r="I31" s="159">
        <v>0</v>
      </c>
      <c r="J31" s="159">
        <v>2.8669999999999998E-5</v>
      </c>
      <c r="K31" s="159">
        <v>0</v>
      </c>
      <c r="L31" s="159">
        <v>1.652029E-2</v>
      </c>
      <c r="M31" s="159">
        <v>1.3351100000000001E-2</v>
      </c>
      <c r="N31" s="159">
        <v>0.44480717000001668</v>
      </c>
      <c r="O31" s="159">
        <v>1.1760289200000167</v>
      </c>
      <c r="P31" s="160">
        <v>3.6368636558553109E-2</v>
      </c>
      <c r="Q31" s="158"/>
      <c r="S31" s="147" t="s">
        <v>117</v>
      </c>
      <c r="T31" s="157">
        <f>B31/$O31*100</f>
        <v>0</v>
      </c>
      <c r="U31" s="157">
        <f>C31/$O31*100</f>
        <v>0.28644193545852192</v>
      </c>
      <c r="V31" s="157">
        <f>D31/$O31*100</f>
        <v>0</v>
      </c>
      <c r="W31" s="157">
        <f>F31/$O31*100</f>
        <v>0</v>
      </c>
      <c r="X31" s="157">
        <f>G31/$O31*100</f>
        <v>0</v>
      </c>
      <c r="Y31" s="157">
        <f>H31/$O31*100</f>
        <v>59.348289666209077</v>
      </c>
      <c r="Z31" s="157">
        <f>I31/$O31*100</f>
        <v>0</v>
      </c>
      <c r="AA31" s="157">
        <f>J31/$O31*100</f>
        <v>2.4378652184845586E-3</v>
      </c>
      <c r="AB31" s="157">
        <f>K31/$O31*100</f>
        <v>0</v>
      </c>
      <c r="AC31" s="157">
        <f>L31/$O31*100</f>
        <v>1.4047520191935217</v>
      </c>
      <c r="AD31" s="157">
        <f>M31/$O31*100</f>
        <v>1.1352697006804742</v>
      </c>
      <c r="AE31" s="157">
        <f>N31/$O31*100</f>
        <v>37.822808813239931</v>
      </c>
      <c r="AF31" s="157">
        <f>O31/$O31*100</f>
        <v>100</v>
      </c>
    </row>
    <row r="32" spans="1:32" x14ac:dyDescent="0.3">
      <c r="A32" s="147" t="s">
        <v>118</v>
      </c>
      <c r="B32" s="159">
        <v>0</v>
      </c>
      <c r="C32" s="159">
        <v>3.36864E-3</v>
      </c>
      <c r="D32" s="159">
        <v>366.34563688999998</v>
      </c>
      <c r="E32" s="159">
        <v>0</v>
      </c>
      <c r="F32" s="159">
        <v>0</v>
      </c>
      <c r="G32" s="159">
        <v>0</v>
      </c>
      <c r="H32" s="159">
        <v>0.69795305000000007</v>
      </c>
      <c r="I32" s="159">
        <v>0</v>
      </c>
      <c r="J32" s="159">
        <v>2.9329999999999999E-5</v>
      </c>
      <c r="K32" s="159">
        <v>0</v>
      </c>
      <c r="L32" s="159">
        <v>1.652029E-2</v>
      </c>
      <c r="M32" s="159">
        <v>1.3351100000000001E-2</v>
      </c>
      <c r="N32" s="159">
        <v>0.44520717000001669</v>
      </c>
      <c r="O32" s="159">
        <v>367.52206647000003</v>
      </c>
      <c r="P32" s="160">
        <v>11.365601844804667</v>
      </c>
      <c r="Q32" s="158"/>
      <c r="S32" s="147" t="s">
        <v>118</v>
      </c>
      <c r="T32" s="157">
        <f>B32/$O32*100</f>
        <v>0</v>
      </c>
      <c r="U32" s="157">
        <f>C32/$O32*100</f>
        <v>9.1658169871412993E-4</v>
      </c>
      <c r="V32" s="157">
        <f>D32/$O32*100</f>
        <v>99.679902327688922</v>
      </c>
      <c r="W32" s="157">
        <f>F32/$O32*100</f>
        <v>0</v>
      </c>
      <c r="X32" s="157">
        <f>G32/$O32*100</f>
        <v>0</v>
      </c>
      <c r="Y32" s="157">
        <f>H32/$O32*100</f>
        <v>0.18990779430028382</v>
      </c>
      <c r="Z32" s="157">
        <f>I32/$O32*100</f>
        <v>0</v>
      </c>
      <c r="AA32" s="157">
        <f>J32/$O32*100</f>
        <v>7.9804731949051937E-6</v>
      </c>
      <c r="AB32" s="157">
        <f>K32/$O32*100</f>
        <v>0</v>
      </c>
      <c r="AC32" s="157">
        <f>L32/$O32*100</f>
        <v>4.4950471025250703E-3</v>
      </c>
      <c r="AD32" s="157">
        <f>M32/$O32*100</f>
        <v>3.6327342540913312E-3</v>
      </c>
      <c r="AE32" s="157">
        <f>N32/$O32*100</f>
        <v>0.1211375344822616</v>
      </c>
      <c r="AF32" s="157">
        <f>O32/$O32*100</f>
        <v>100</v>
      </c>
    </row>
    <row r="33" spans="1:32" x14ac:dyDescent="0.3">
      <c r="A33" s="13" t="s">
        <v>43</v>
      </c>
      <c r="B33" s="163">
        <v>0</v>
      </c>
      <c r="C33" s="163">
        <v>367.68571827999995</v>
      </c>
      <c r="D33" s="163">
        <v>0</v>
      </c>
      <c r="E33" s="163">
        <v>0</v>
      </c>
      <c r="F33" s="163">
        <v>0</v>
      </c>
      <c r="G33" s="163">
        <v>0</v>
      </c>
      <c r="H33" s="163">
        <v>7.1620399999999997E-3</v>
      </c>
      <c r="I33" s="163">
        <v>0</v>
      </c>
      <c r="J33" s="163">
        <v>0</v>
      </c>
      <c r="K33" s="163">
        <v>0</v>
      </c>
      <c r="L33" s="163">
        <v>1.219E-3</v>
      </c>
      <c r="M33" s="163">
        <v>0</v>
      </c>
      <c r="N33" s="163">
        <v>7.143180000007153E-3</v>
      </c>
      <c r="O33" s="163">
        <v>367.70124249999998</v>
      </c>
      <c r="P33" s="162">
        <v>11.37114285472734</v>
      </c>
      <c r="Q33" s="158"/>
      <c r="S33" s="155" t="s">
        <v>43</v>
      </c>
      <c r="T33" s="164">
        <f>B33/$O33*100</f>
        <v>0</v>
      </c>
      <c r="U33" s="164">
        <f>C33/$O33*100</f>
        <v>99.995778034391591</v>
      </c>
      <c r="V33" s="164">
        <f>D33/$O33*100</f>
        <v>0</v>
      </c>
      <c r="W33" s="164">
        <f>F33/$O33*100</f>
        <v>0</v>
      </c>
      <c r="X33" s="164">
        <f>G33/$O33*100</f>
        <v>0</v>
      </c>
      <c r="Y33" s="164">
        <f>H33/$O33*100</f>
        <v>1.9477878158108209E-3</v>
      </c>
      <c r="Z33" s="164">
        <f>I33/$O33*100</f>
        <v>0</v>
      </c>
      <c r="AA33" s="164">
        <f>J33/$O33*100</f>
        <v>0</v>
      </c>
      <c r="AB33" s="164">
        <f>K33/$O33*100</f>
        <v>0</v>
      </c>
      <c r="AC33" s="164">
        <f>L33/$O33*100</f>
        <v>3.3151914084163047E-4</v>
      </c>
      <c r="AD33" s="164">
        <f>M33/$O33*100</f>
        <v>0</v>
      </c>
      <c r="AE33" s="164">
        <f>N33/$O33*100</f>
        <v>1.9426586517469148E-3</v>
      </c>
      <c r="AF33" s="164">
        <f>O33/$O33*100</f>
        <v>100</v>
      </c>
    </row>
    <row r="34" spans="1:32" x14ac:dyDescent="0.3">
      <c r="A34" s="13" t="s">
        <v>42</v>
      </c>
      <c r="B34" s="163">
        <v>0</v>
      </c>
      <c r="C34" s="163">
        <v>57.630110000000002</v>
      </c>
      <c r="D34" s="163">
        <v>0</v>
      </c>
      <c r="E34" s="163">
        <v>0</v>
      </c>
      <c r="F34" s="163">
        <v>0</v>
      </c>
      <c r="G34" s="163">
        <v>0</v>
      </c>
      <c r="H34" s="163">
        <v>0</v>
      </c>
      <c r="I34" s="163">
        <v>0</v>
      </c>
      <c r="J34" s="163">
        <v>0</v>
      </c>
      <c r="K34" s="163">
        <v>0</v>
      </c>
      <c r="L34" s="163">
        <v>0</v>
      </c>
      <c r="M34" s="163">
        <v>0</v>
      </c>
      <c r="N34" s="163">
        <v>0</v>
      </c>
      <c r="O34" s="163">
        <v>57.630110000000002</v>
      </c>
      <c r="P34" s="162">
        <v>1.7822083196894576</v>
      </c>
      <c r="Q34" s="158"/>
      <c r="S34" s="13" t="s">
        <v>42</v>
      </c>
      <c r="T34" s="161">
        <f>B34/$O34*100</f>
        <v>0</v>
      </c>
      <c r="U34" s="161">
        <f>C34/$O34*100</f>
        <v>100</v>
      </c>
      <c r="V34" s="161">
        <f>D34/$O34*100</f>
        <v>0</v>
      </c>
      <c r="W34" s="161">
        <f>F34/$O34*100</f>
        <v>0</v>
      </c>
      <c r="X34" s="161">
        <f>G34/$O34*100</f>
        <v>0</v>
      </c>
      <c r="Y34" s="161">
        <f>H34/$O34*100</f>
        <v>0</v>
      </c>
      <c r="Z34" s="161">
        <f>I34/$O34*100</f>
        <v>0</v>
      </c>
      <c r="AA34" s="161">
        <f>J34/$O34*100</f>
        <v>0</v>
      </c>
      <c r="AB34" s="161">
        <f>K34/$O34*100</f>
        <v>0</v>
      </c>
      <c r="AC34" s="161">
        <f>L34/$O34*100</f>
        <v>0</v>
      </c>
      <c r="AD34" s="161">
        <f>M34/$O34*100</f>
        <v>0</v>
      </c>
      <c r="AE34" s="161">
        <f>N34/$O34*100</f>
        <v>0</v>
      </c>
      <c r="AF34" s="161">
        <f>O34/$O34*100</f>
        <v>100</v>
      </c>
    </row>
    <row r="35" spans="1:32" x14ac:dyDescent="0.3">
      <c r="A35" s="147" t="s">
        <v>116</v>
      </c>
      <c r="B35" s="159">
        <v>0</v>
      </c>
      <c r="C35" s="159">
        <v>1.3350000023841857E-5</v>
      </c>
      <c r="D35" s="159">
        <v>32.469031120000125</v>
      </c>
      <c r="E35" s="159">
        <v>0</v>
      </c>
      <c r="F35" s="159">
        <v>0.12457744000000506</v>
      </c>
      <c r="G35" s="159">
        <v>0</v>
      </c>
      <c r="H35" s="159">
        <v>0.6656256399999857</v>
      </c>
      <c r="I35" s="159">
        <v>0</v>
      </c>
      <c r="J35" s="159">
        <v>1.4999999999999999E-4</v>
      </c>
      <c r="K35" s="159">
        <v>1.0000000000000001E-5</v>
      </c>
      <c r="L35" s="159">
        <v>1.6710670000001787E-2</v>
      </c>
      <c r="M35" s="159">
        <v>7.3252009999997911E-2</v>
      </c>
      <c r="N35" s="159">
        <v>1.6150172799997329</v>
      </c>
      <c r="O35" s="159">
        <v>34.964387510000229</v>
      </c>
      <c r="P35" s="160">
        <v>1.0812719655258087</v>
      </c>
      <c r="Q35" s="158"/>
      <c r="S35" s="147" t="s">
        <v>116</v>
      </c>
      <c r="T35" s="157">
        <f>B35/$O35*100</f>
        <v>0</v>
      </c>
      <c r="U35" s="157">
        <f>C35/$O35*100</f>
        <v>3.8181707087028475E-5</v>
      </c>
      <c r="V35" s="157">
        <f>D35/$O35*100</f>
        <v>92.863148569994536</v>
      </c>
      <c r="W35" s="157">
        <f>F35/$O35*100</f>
        <v>0.35629807604773411</v>
      </c>
      <c r="X35" s="157">
        <f>G35/$O35*100</f>
        <v>0</v>
      </c>
      <c r="Y35" s="157">
        <f>H35/$O35*100</f>
        <v>1.9037245820754298</v>
      </c>
      <c r="Z35" s="157">
        <f>I35/$O35*100</f>
        <v>0</v>
      </c>
      <c r="AA35" s="157">
        <f>J35/$O35*100</f>
        <v>4.2900794403190448E-4</v>
      </c>
      <c r="AB35" s="157">
        <f>K35/$O35*100</f>
        <v>2.8600529602126972E-5</v>
      </c>
      <c r="AC35" s="157">
        <f>L35/$O35*100</f>
        <v>4.779340120064262E-2</v>
      </c>
      <c r="AD35" s="157">
        <f>M35/$O35*100</f>
        <v>0.2095046280420241</v>
      </c>
      <c r="AE35" s="157">
        <f>N35/$O35*100</f>
        <v>4.619034952457894</v>
      </c>
      <c r="AF35" s="157">
        <f>O35/$O35*100</f>
        <v>100</v>
      </c>
    </row>
    <row r="36" spans="1:32" x14ac:dyDescent="0.3">
      <c r="A36" s="147" t="s">
        <v>56</v>
      </c>
      <c r="B36" s="159">
        <v>40.183766679999998</v>
      </c>
      <c r="C36" s="159">
        <v>800.61010898999996</v>
      </c>
      <c r="D36" s="159">
        <v>1671.2173797099999</v>
      </c>
      <c r="E36" s="159">
        <v>0</v>
      </c>
      <c r="F36" s="159">
        <v>41.072512140000001</v>
      </c>
      <c r="G36" s="159">
        <v>27.092941809999999</v>
      </c>
      <c r="H36" s="159">
        <v>260.87895809000003</v>
      </c>
      <c r="I36" s="159">
        <v>48.880096049999999</v>
      </c>
      <c r="J36" s="159">
        <v>41.866593039999998</v>
      </c>
      <c r="K36" s="159">
        <v>105.26435453000001</v>
      </c>
      <c r="L36" s="159">
        <v>29.814771069999999</v>
      </c>
      <c r="M36" s="159">
        <v>43.415161479999995</v>
      </c>
      <c r="N36" s="159">
        <v>123.33824427999926</v>
      </c>
      <c r="O36" s="159">
        <v>3233.6348878700001</v>
      </c>
      <c r="P36" s="159">
        <v>100</v>
      </c>
      <c r="Q36" s="158"/>
      <c r="S36" s="147" t="s">
        <v>56</v>
      </c>
      <c r="T36" s="157">
        <f>B36/$O36*100</f>
        <v>1.2426810098671686</v>
      </c>
      <c r="U36" s="157">
        <f>C36/$O36*100</f>
        <v>24.758828276910478</v>
      </c>
      <c r="V36" s="157">
        <f>D36/$O36*100</f>
        <v>51.682315340518649</v>
      </c>
      <c r="W36" s="157">
        <f>F36/$O36*100</f>
        <v>1.2701654195429133</v>
      </c>
      <c r="X36" s="157">
        <f>G36/$O36*100</f>
        <v>0.83784789407211524</v>
      </c>
      <c r="Y36" s="157">
        <f>H36/$O36*100</f>
        <v>8.0676689588119004</v>
      </c>
      <c r="Z36" s="157">
        <f>I36/$O36*100</f>
        <v>1.5116145682791475</v>
      </c>
      <c r="AA36" s="157">
        <f>J36/$O36*100</f>
        <v>1.2947223323526664</v>
      </c>
      <c r="AB36" s="157">
        <f>K36/$O36*100</f>
        <v>3.2552949909362772</v>
      </c>
      <c r="AC36" s="157">
        <f>L36/$O36*100</f>
        <v>0.9220203301814025</v>
      </c>
      <c r="AD36" s="157">
        <f>M36/$O36*100</f>
        <v>1.342611735259871</v>
      </c>
      <c r="AE36" s="157">
        <f>N36/$O36*100</f>
        <v>3.8142291432673878</v>
      </c>
      <c r="AF36" s="157">
        <f>O36/$O36*100</f>
        <v>100</v>
      </c>
    </row>
    <row r="41" spans="1:32" x14ac:dyDescent="0.3">
      <c r="E41" s="155"/>
      <c r="F41" s="154"/>
    </row>
    <row r="42" spans="1:32" x14ac:dyDescent="0.3">
      <c r="E42" s="155"/>
      <c r="F42" s="154"/>
    </row>
    <row r="43" spans="1:32" x14ac:dyDescent="0.3">
      <c r="E43" s="155"/>
      <c r="F43" s="154"/>
    </row>
    <row r="44" spans="1:32" x14ac:dyDescent="0.3">
      <c r="E44" s="155"/>
      <c r="F44" s="154"/>
    </row>
    <row r="45" spans="1:32" ht="14.25" x14ac:dyDescent="0.3">
      <c r="E45" s="155"/>
      <c r="F45" s="154"/>
      <c r="I45" s="156"/>
      <c r="J45" s="156"/>
      <c r="K45" s="156"/>
      <c r="L45" s="156"/>
      <c r="M45" s="156"/>
      <c r="N45" s="156"/>
      <c r="O45" s="156"/>
      <c r="P45" s="156"/>
      <c r="Q45" s="156"/>
    </row>
    <row r="46" spans="1:32" x14ac:dyDescent="0.3">
      <c r="E46" s="155"/>
      <c r="F46" s="154"/>
    </row>
    <row r="47" spans="1:32" x14ac:dyDescent="0.3">
      <c r="E47" s="155"/>
      <c r="F47" s="154"/>
    </row>
    <row r="48" spans="1:32" x14ac:dyDescent="0.3">
      <c r="E48" s="155"/>
      <c r="F48" s="154"/>
    </row>
    <row r="49" spans="5:6" x14ac:dyDescent="0.3">
      <c r="E49" s="155"/>
      <c r="F49" s="154"/>
    </row>
    <row r="50" spans="5:6" x14ac:dyDescent="0.3">
      <c r="E50" s="155"/>
      <c r="F50" s="154"/>
    </row>
    <row r="51" spans="5:6" x14ac:dyDescent="0.3">
      <c r="E51" s="155"/>
      <c r="F51" s="154"/>
    </row>
    <row r="52" spans="5:6" x14ac:dyDescent="0.3">
      <c r="E52" s="155"/>
      <c r="F52" s="154"/>
    </row>
    <row r="53" spans="5:6" x14ac:dyDescent="0.3">
      <c r="E53" s="155"/>
      <c r="F53" s="154"/>
    </row>
    <row r="54" spans="5:6" x14ac:dyDescent="0.3">
      <c r="E54" s="155"/>
      <c r="F54" s="154"/>
    </row>
    <row r="55" spans="5:6" x14ac:dyDescent="0.3">
      <c r="F55" s="7"/>
    </row>
  </sheetData>
  <mergeCells count="2">
    <mergeCell ref="A10:P10"/>
    <mergeCell ref="I45:Q4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I72"/>
  <sheetViews>
    <sheetView topLeftCell="A16" workbookViewId="0">
      <selection activeCell="C41" sqref="C41:I41"/>
    </sheetView>
  </sheetViews>
  <sheetFormatPr defaultRowHeight="16.5" x14ac:dyDescent="0.3"/>
  <cols>
    <col min="1" max="3" width="9.140625" style="20"/>
    <col min="4" max="4" width="11" style="20" customWidth="1"/>
    <col min="5" max="5" width="24.85546875" style="20" customWidth="1"/>
    <col min="6" max="6" width="10.42578125" style="20" customWidth="1"/>
    <col min="7" max="7" width="18" style="20" customWidth="1"/>
    <col min="8" max="8" width="14.28515625" style="20" customWidth="1"/>
    <col min="9" max="9" width="13.5703125" style="20" customWidth="1"/>
    <col min="10" max="16384" width="9.140625" style="20"/>
  </cols>
  <sheetData>
    <row r="11" spans="3:9" x14ac:dyDescent="0.3">
      <c r="C11" s="95" t="s">
        <v>314</v>
      </c>
      <c r="D11" s="95"/>
      <c r="E11" s="95"/>
      <c r="F11" s="95"/>
      <c r="G11" s="95"/>
      <c r="H11" s="95"/>
      <c r="I11" s="95"/>
    </row>
    <row r="13" spans="3:9" ht="66" customHeight="1" x14ac:dyDescent="0.3">
      <c r="C13" s="49" t="s">
        <v>86</v>
      </c>
      <c r="D13" s="50" t="s">
        <v>166</v>
      </c>
      <c r="E13" s="50" t="s">
        <v>87</v>
      </c>
      <c r="F13" s="51" t="s">
        <v>290</v>
      </c>
      <c r="G13" s="52" t="s">
        <v>167</v>
      </c>
      <c r="H13" s="50" t="s">
        <v>168</v>
      </c>
    </row>
    <row r="14" spans="3:9" x14ac:dyDescent="0.3">
      <c r="C14" s="53" t="s">
        <v>89</v>
      </c>
      <c r="D14" s="54" t="s">
        <v>169</v>
      </c>
      <c r="E14" s="54" t="s">
        <v>170</v>
      </c>
      <c r="F14" s="54">
        <v>593.98557560800009</v>
      </c>
      <c r="G14" s="54">
        <f t="shared" ref="G14:G38" si="0">F14/F$70*100</f>
        <v>8.5686173872542746</v>
      </c>
      <c r="H14" s="54">
        <f t="shared" ref="H14:H38" si="1">F14/F$72*100</f>
        <v>7.2528166391521554</v>
      </c>
    </row>
    <row r="15" spans="3:9" x14ac:dyDescent="0.3">
      <c r="C15" s="53" t="s">
        <v>91</v>
      </c>
      <c r="D15" s="54" t="s">
        <v>171</v>
      </c>
      <c r="E15" s="54" t="s">
        <v>172</v>
      </c>
      <c r="F15" s="54">
        <v>440.00784761</v>
      </c>
      <c r="G15" s="54">
        <f t="shared" si="0"/>
        <v>6.3473913313469952</v>
      </c>
      <c r="H15" s="54">
        <f t="shared" si="1"/>
        <v>5.3726830575586657</v>
      </c>
    </row>
    <row r="16" spans="3:9" x14ac:dyDescent="0.3">
      <c r="C16" s="53" t="s">
        <v>95</v>
      </c>
      <c r="D16" s="54" t="s">
        <v>173</v>
      </c>
      <c r="E16" s="55" t="s">
        <v>382</v>
      </c>
      <c r="F16" s="54">
        <v>113.13263726999999</v>
      </c>
      <c r="G16" s="54">
        <f t="shared" si="0"/>
        <v>1.6320098039171924</v>
      </c>
      <c r="H16" s="54">
        <f t="shared" si="1"/>
        <v>1.3813976428352344</v>
      </c>
    </row>
    <row r="17" spans="3:8" x14ac:dyDescent="0.3">
      <c r="C17" s="53" t="s">
        <v>96</v>
      </c>
      <c r="D17" s="54" t="s">
        <v>174</v>
      </c>
      <c r="E17" s="54" t="s">
        <v>175</v>
      </c>
      <c r="F17" s="54">
        <v>96.741807687999994</v>
      </c>
      <c r="G17" s="54">
        <f t="shared" si="0"/>
        <v>1.3955617265306559</v>
      </c>
      <c r="H17" s="54">
        <f t="shared" si="1"/>
        <v>1.1812586387859316</v>
      </c>
    </row>
    <row r="18" spans="3:8" x14ac:dyDescent="0.3">
      <c r="C18" s="53" t="s">
        <v>90</v>
      </c>
      <c r="D18" s="54" t="s">
        <v>176</v>
      </c>
      <c r="E18" s="54" t="s">
        <v>177</v>
      </c>
      <c r="F18" s="54">
        <v>94.563453580000001</v>
      </c>
      <c r="G18" s="54">
        <f t="shared" si="0"/>
        <v>1.364137591582093</v>
      </c>
      <c r="H18" s="54">
        <f t="shared" si="1"/>
        <v>1.1546600081638061</v>
      </c>
    </row>
    <row r="19" spans="3:8" x14ac:dyDescent="0.3">
      <c r="C19" s="53" t="s">
        <v>92</v>
      </c>
      <c r="D19" s="54" t="s">
        <v>178</v>
      </c>
      <c r="E19" s="54" t="s">
        <v>316</v>
      </c>
      <c r="F19" s="54">
        <v>84.326700689999996</v>
      </c>
      <c r="G19" s="54">
        <f t="shared" si="0"/>
        <v>1.2164659604780967</v>
      </c>
      <c r="H19" s="54">
        <f t="shared" si="1"/>
        <v>1.0296648992918711</v>
      </c>
    </row>
    <row r="20" spans="3:8" x14ac:dyDescent="0.3">
      <c r="C20" s="53" t="s">
        <v>97</v>
      </c>
      <c r="D20" s="54" t="s">
        <v>179</v>
      </c>
      <c r="E20" s="54" t="s">
        <v>180</v>
      </c>
      <c r="F20" s="54">
        <v>83.896830769999994</v>
      </c>
      <c r="G20" s="54">
        <f t="shared" si="0"/>
        <v>1.2102648151607223</v>
      </c>
      <c r="H20" s="54">
        <f t="shared" si="1"/>
        <v>1.0244160046444621</v>
      </c>
    </row>
    <row r="21" spans="3:8" x14ac:dyDescent="0.3">
      <c r="C21" s="53" t="s">
        <v>93</v>
      </c>
      <c r="D21" s="54" t="s">
        <v>181</v>
      </c>
      <c r="E21" s="54" t="s">
        <v>182</v>
      </c>
      <c r="F21" s="54">
        <v>70.917548319000005</v>
      </c>
      <c r="G21" s="54">
        <f t="shared" si="0"/>
        <v>1.0230304615825494</v>
      </c>
      <c r="H21" s="54">
        <f t="shared" si="1"/>
        <v>0.86593344279350981</v>
      </c>
    </row>
    <row r="22" spans="3:8" x14ac:dyDescent="0.3">
      <c r="C22" s="53" t="s">
        <v>94</v>
      </c>
      <c r="D22" s="54" t="s">
        <v>183</v>
      </c>
      <c r="E22" s="55" t="s">
        <v>383</v>
      </c>
      <c r="F22" s="54">
        <v>66.061072389000003</v>
      </c>
      <c r="G22" s="54">
        <f t="shared" si="0"/>
        <v>0.95297272650710618</v>
      </c>
      <c r="H22" s="54">
        <f t="shared" si="1"/>
        <v>0.80663380509323113</v>
      </c>
    </row>
    <row r="23" spans="3:8" x14ac:dyDescent="0.3">
      <c r="C23" s="53" t="s">
        <v>74</v>
      </c>
      <c r="D23" s="54" t="s">
        <v>184</v>
      </c>
      <c r="E23" s="55" t="s">
        <v>317</v>
      </c>
      <c r="F23" s="54">
        <v>65.532070439999998</v>
      </c>
      <c r="G23" s="54">
        <f t="shared" si="0"/>
        <v>0.94534153900991302</v>
      </c>
      <c r="H23" s="54">
        <f t="shared" si="1"/>
        <v>0.8001744661876965</v>
      </c>
    </row>
    <row r="24" spans="3:8" x14ac:dyDescent="0.3">
      <c r="C24" s="53" t="s">
        <v>98</v>
      </c>
      <c r="D24" s="54" t="s">
        <v>185</v>
      </c>
      <c r="E24" s="56" t="s">
        <v>384</v>
      </c>
      <c r="F24" s="54">
        <v>62.746267869999997</v>
      </c>
      <c r="G24" s="54">
        <f t="shared" si="0"/>
        <v>0.90515457602798211</v>
      </c>
      <c r="H24" s="54">
        <f t="shared" si="1"/>
        <v>0.76615863135465823</v>
      </c>
    </row>
    <row r="25" spans="3:8" x14ac:dyDescent="0.3">
      <c r="C25" s="53" t="s">
        <v>99</v>
      </c>
      <c r="D25" s="54" t="s">
        <v>186</v>
      </c>
      <c r="E25" s="55" t="s">
        <v>187</v>
      </c>
      <c r="F25" s="54">
        <v>62.219811226000004</v>
      </c>
      <c r="G25" s="54">
        <f t="shared" si="0"/>
        <v>0.89756010616430493</v>
      </c>
      <c r="H25" s="54">
        <f t="shared" si="1"/>
        <v>0.75973037170628721</v>
      </c>
    </row>
    <row r="26" spans="3:8" x14ac:dyDescent="0.3">
      <c r="C26" s="53" t="s">
        <v>188</v>
      </c>
      <c r="D26" s="54" t="s">
        <v>189</v>
      </c>
      <c r="E26" s="55" t="s">
        <v>190</v>
      </c>
      <c r="F26" s="54">
        <v>61.236368945999999</v>
      </c>
      <c r="G26" s="54">
        <f t="shared" si="0"/>
        <v>0.88337332964007131</v>
      </c>
      <c r="H26" s="54">
        <f t="shared" si="1"/>
        <v>0.74772212297949159</v>
      </c>
    </row>
    <row r="27" spans="3:8" x14ac:dyDescent="0.3">
      <c r="C27" s="53" t="s">
        <v>191</v>
      </c>
      <c r="D27" s="54" t="s">
        <v>192</v>
      </c>
      <c r="E27" s="55" t="s">
        <v>193</v>
      </c>
      <c r="F27" s="54">
        <v>56.910826579999998</v>
      </c>
      <c r="G27" s="54">
        <f t="shared" si="0"/>
        <v>0.82097464682917265</v>
      </c>
      <c r="H27" s="54">
        <f t="shared" si="1"/>
        <v>0.69490541002586503</v>
      </c>
    </row>
    <row r="28" spans="3:8" x14ac:dyDescent="0.3">
      <c r="C28" s="53" t="s">
        <v>194</v>
      </c>
      <c r="D28" s="54" t="s">
        <v>195</v>
      </c>
      <c r="E28" s="55" t="s">
        <v>196</v>
      </c>
      <c r="F28" s="54">
        <v>53.092754604999996</v>
      </c>
      <c r="G28" s="54">
        <f t="shared" si="0"/>
        <v>0.76589654518118933</v>
      </c>
      <c r="H28" s="54">
        <f t="shared" si="1"/>
        <v>0.64828512649218595</v>
      </c>
    </row>
    <row r="29" spans="3:8" x14ac:dyDescent="0.3">
      <c r="C29" s="53" t="s">
        <v>197</v>
      </c>
      <c r="D29" s="54" t="s">
        <v>198</v>
      </c>
      <c r="E29" s="55" t="s">
        <v>385</v>
      </c>
      <c r="F29" s="54">
        <v>50.469319483999996</v>
      </c>
      <c r="G29" s="54">
        <f t="shared" si="0"/>
        <v>0.72805183528377393</v>
      </c>
      <c r="H29" s="54">
        <f t="shared" si="1"/>
        <v>0.61625186730428605</v>
      </c>
    </row>
    <row r="30" spans="3:8" x14ac:dyDescent="0.3">
      <c r="C30" s="53" t="s">
        <v>199</v>
      </c>
      <c r="D30" s="54" t="s">
        <v>200</v>
      </c>
      <c r="E30" s="55" t="s">
        <v>386</v>
      </c>
      <c r="F30" s="54">
        <v>49.437289145000001</v>
      </c>
      <c r="G30" s="54">
        <f t="shared" si="0"/>
        <v>0.71316414529588568</v>
      </c>
      <c r="H30" s="54">
        <f t="shared" si="1"/>
        <v>0.60365033770123588</v>
      </c>
    </row>
    <row r="31" spans="3:8" x14ac:dyDescent="0.3">
      <c r="C31" s="53" t="s">
        <v>201</v>
      </c>
      <c r="D31" s="54" t="s">
        <v>202</v>
      </c>
      <c r="E31" s="55" t="s">
        <v>203</v>
      </c>
      <c r="F31" s="54">
        <v>46.956748310000002</v>
      </c>
      <c r="G31" s="54">
        <f t="shared" si="0"/>
        <v>0.67738077579769718</v>
      </c>
      <c r="H31" s="54">
        <f t="shared" si="1"/>
        <v>0.57336187855175402</v>
      </c>
    </row>
    <row r="32" spans="3:8" x14ac:dyDescent="0.3">
      <c r="C32" s="53" t="s">
        <v>204</v>
      </c>
      <c r="D32" s="54" t="s">
        <v>205</v>
      </c>
      <c r="E32" s="55" t="s">
        <v>206</v>
      </c>
      <c r="F32" s="54">
        <v>46.476325880000005</v>
      </c>
      <c r="G32" s="54">
        <f t="shared" si="0"/>
        <v>0.67045037856926071</v>
      </c>
      <c r="H32" s="54">
        <f t="shared" si="1"/>
        <v>0.56749571624544004</v>
      </c>
    </row>
    <row r="33" spans="3:9" x14ac:dyDescent="0.3">
      <c r="C33" s="53" t="s">
        <v>207</v>
      </c>
      <c r="D33" s="54" t="s">
        <v>208</v>
      </c>
      <c r="E33" s="54" t="s">
        <v>209</v>
      </c>
      <c r="F33" s="54">
        <v>44.067000440000001</v>
      </c>
      <c r="G33" s="54">
        <f t="shared" si="0"/>
        <v>0.63569433615929738</v>
      </c>
      <c r="H33" s="54">
        <f t="shared" si="1"/>
        <v>0.5380768273734704</v>
      </c>
    </row>
    <row r="34" spans="3:9" x14ac:dyDescent="0.3">
      <c r="C34" s="53" t="s">
        <v>210</v>
      </c>
      <c r="D34" s="54" t="s">
        <v>211</v>
      </c>
      <c r="E34" s="54" t="s">
        <v>212</v>
      </c>
      <c r="F34" s="54">
        <v>42.728340409999994</v>
      </c>
      <c r="G34" s="54">
        <f t="shared" si="0"/>
        <v>0.61638331905767962</v>
      </c>
      <c r="H34" s="54">
        <f t="shared" si="1"/>
        <v>0.52173121876199224</v>
      </c>
    </row>
    <row r="35" spans="3:9" x14ac:dyDescent="0.3">
      <c r="C35" s="53" t="s">
        <v>82</v>
      </c>
      <c r="D35" s="54" t="s">
        <v>213</v>
      </c>
      <c r="E35" s="54" t="s">
        <v>214</v>
      </c>
      <c r="F35" s="54">
        <v>41.800892181000002</v>
      </c>
      <c r="G35" s="54">
        <f t="shared" si="0"/>
        <v>0.60300429211303852</v>
      </c>
      <c r="H35" s="54">
        <f t="shared" si="1"/>
        <v>0.51040668122527177</v>
      </c>
    </row>
    <row r="36" spans="3:9" x14ac:dyDescent="0.3">
      <c r="C36" s="53" t="s">
        <v>215</v>
      </c>
      <c r="D36" s="54" t="s">
        <v>216</v>
      </c>
      <c r="E36" s="54" t="s">
        <v>217</v>
      </c>
      <c r="F36" s="54">
        <v>41.518667819999997</v>
      </c>
      <c r="G36" s="54">
        <f t="shared" si="0"/>
        <v>0.59893302731120224</v>
      </c>
      <c r="H36" s="54">
        <f t="shared" si="1"/>
        <v>0.50696060168143819</v>
      </c>
    </row>
    <row r="37" spans="3:9" x14ac:dyDescent="0.3">
      <c r="C37" s="53" t="s">
        <v>218</v>
      </c>
      <c r="D37" s="54" t="s">
        <v>219</v>
      </c>
      <c r="E37" s="54" t="s">
        <v>220</v>
      </c>
      <c r="F37" s="54">
        <v>40.806665559999999</v>
      </c>
      <c r="G37" s="54">
        <f t="shared" si="0"/>
        <v>0.58866194465308297</v>
      </c>
      <c r="H37" s="54">
        <f t="shared" si="1"/>
        <v>0.49826675110576379</v>
      </c>
    </row>
    <row r="38" spans="3:9" x14ac:dyDescent="0.3">
      <c r="C38" s="57" t="s">
        <v>221</v>
      </c>
      <c r="D38" s="58" t="s">
        <v>222</v>
      </c>
      <c r="E38" s="58" t="s">
        <v>223</v>
      </c>
      <c r="F38" s="58">
        <v>39.939068023000004</v>
      </c>
      <c r="G38" s="58">
        <f t="shared" si="0"/>
        <v>0.57614630177224768</v>
      </c>
      <c r="H38" s="58">
        <f t="shared" si="1"/>
        <v>0.48767301598685958</v>
      </c>
    </row>
    <row r="39" spans="3:9" x14ac:dyDescent="0.3">
      <c r="C39" s="59"/>
      <c r="D39" s="40"/>
      <c r="E39" s="40"/>
      <c r="F39" s="40"/>
      <c r="G39" s="40"/>
      <c r="H39" s="40"/>
    </row>
    <row r="40" spans="3:9" x14ac:dyDescent="0.3">
      <c r="C40" s="59"/>
      <c r="D40" s="40"/>
      <c r="E40" s="40"/>
      <c r="F40" s="40"/>
      <c r="G40" s="40"/>
      <c r="H40" s="40"/>
    </row>
    <row r="41" spans="3:9" x14ac:dyDescent="0.3">
      <c r="C41" s="97" t="s">
        <v>405</v>
      </c>
      <c r="D41" s="97"/>
      <c r="E41" s="97"/>
      <c r="F41" s="97"/>
      <c r="G41" s="97"/>
      <c r="H41" s="97"/>
      <c r="I41" s="97"/>
    </row>
    <row r="42" spans="3:9" ht="72.75" x14ac:dyDescent="0.3">
      <c r="C42" s="49" t="s">
        <v>86</v>
      </c>
      <c r="D42" s="50" t="s">
        <v>166</v>
      </c>
      <c r="E42" s="50" t="s">
        <v>87</v>
      </c>
      <c r="F42" s="51" t="s">
        <v>290</v>
      </c>
      <c r="G42" s="52" t="s">
        <v>167</v>
      </c>
      <c r="H42" s="50" t="s">
        <v>168</v>
      </c>
    </row>
    <row r="43" spans="3:9" x14ac:dyDescent="0.3">
      <c r="C43" s="53" t="s">
        <v>68</v>
      </c>
      <c r="D43" s="54" t="s">
        <v>224</v>
      </c>
      <c r="E43" s="54" t="s">
        <v>225</v>
      </c>
      <c r="F43" s="60">
        <v>39.801810414999998</v>
      </c>
      <c r="G43" s="60">
        <f t="shared" ref="G43:G70" si="2">F43/F$70*100</f>
        <v>0.57416627401612252</v>
      </c>
      <c r="H43" s="60">
        <f t="shared" ref="H43:H72" si="3">F43/F$72*100</f>
        <v>0.48599704218541884</v>
      </c>
    </row>
    <row r="44" spans="3:9" x14ac:dyDescent="0.3">
      <c r="C44" s="53" t="s">
        <v>80</v>
      </c>
      <c r="D44" s="54" t="s">
        <v>226</v>
      </c>
      <c r="E44" s="54" t="s">
        <v>227</v>
      </c>
      <c r="F44" s="60">
        <v>38.772552450000006</v>
      </c>
      <c r="G44" s="60">
        <f t="shared" si="2"/>
        <v>0.55931857727560574</v>
      </c>
      <c r="H44" s="60">
        <f t="shared" si="3"/>
        <v>0.47342936444864775</v>
      </c>
    </row>
    <row r="45" spans="3:9" x14ac:dyDescent="0.3">
      <c r="C45" s="53" t="s">
        <v>66</v>
      </c>
      <c r="D45" s="54" t="s">
        <v>228</v>
      </c>
      <c r="E45" s="55" t="s">
        <v>387</v>
      </c>
      <c r="F45" s="60">
        <v>38.248215944000002</v>
      </c>
      <c r="G45" s="60">
        <f t="shared" si="2"/>
        <v>0.55175469174272063</v>
      </c>
      <c r="H45" s="60">
        <f t="shared" si="3"/>
        <v>0.46702699258744712</v>
      </c>
    </row>
    <row r="46" spans="3:9" x14ac:dyDescent="0.3">
      <c r="C46" s="53" t="s">
        <v>229</v>
      </c>
      <c r="D46" s="54" t="s">
        <v>230</v>
      </c>
      <c r="E46" s="55" t="s">
        <v>231</v>
      </c>
      <c r="F46" s="60">
        <v>35.474039576999999</v>
      </c>
      <c r="G46" s="60">
        <f t="shared" si="2"/>
        <v>0.51173544408800375</v>
      </c>
      <c r="H46" s="60">
        <f t="shared" si="3"/>
        <v>0.43315311864038208</v>
      </c>
    </row>
    <row r="47" spans="3:9" x14ac:dyDescent="0.3">
      <c r="C47" s="53" t="s">
        <v>232</v>
      </c>
      <c r="D47" s="54" t="s">
        <v>233</v>
      </c>
      <c r="E47" s="55" t="s">
        <v>234</v>
      </c>
      <c r="F47" s="60">
        <v>32.687025609000003</v>
      </c>
      <c r="G47" s="60">
        <f t="shared" si="2"/>
        <v>0.4715310059241965</v>
      </c>
      <c r="H47" s="60">
        <f t="shared" si="3"/>
        <v>0.39912249212227308</v>
      </c>
    </row>
    <row r="48" spans="3:9" x14ac:dyDescent="0.3">
      <c r="C48" s="53" t="s">
        <v>76</v>
      </c>
      <c r="D48" s="54" t="s">
        <v>235</v>
      </c>
      <c r="E48" s="55" t="s">
        <v>388</v>
      </c>
      <c r="F48" s="60">
        <v>32.339519680000002</v>
      </c>
      <c r="G48" s="60">
        <f t="shared" si="2"/>
        <v>0.46651801323939018</v>
      </c>
      <c r="H48" s="60">
        <f t="shared" si="3"/>
        <v>0.39487929685364154</v>
      </c>
    </row>
    <row r="49" spans="1:8" x14ac:dyDescent="0.3">
      <c r="A49" s="61"/>
      <c r="B49" s="61"/>
      <c r="C49" s="53" t="s">
        <v>236</v>
      </c>
      <c r="D49" s="54" t="s">
        <v>237</v>
      </c>
      <c r="E49" s="55" t="s">
        <v>238</v>
      </c>
      <c r="F49" s="60">
        <v>32.273923000000003</v>
      </c>
      <c r="G49" s="60">
        <f t="shared" si="2"/>
        <v>0.46557173966663751</v>
      </c>
      <c r="H49" s="60">
        <f t="shared" si="3"/>
        <v>0.3940783334772327</v>
      </c>
    </row>
    <row r="50" spans="1:8" x14ac:dyDescent="0.3">
      <c r="C50" s="53" t="s">
        <v>239</v>
      </c>
      <c r="D50" s="54" t="s">
        <v>240</v>
      </c>
      <c r="E50" s="55" t="s">
        <v>241</v>
      </c>
      <c r="F50" s="60">
        <v>31.526602892</v>
      </c>
      <c r="G50" s="60">
        <f t="shared" si="2"/>
        <v>0.45479117472665731</v>
      </c>
      <c r="H50" s="60">
        <f t="shared" si="3"/>
        <v>0.38495323694853778</v>
      </c>
    </row>
    <row r="51" spans="1:8" x14ac:dyDescent="0.3">
      <c r="C51" s="53" t="s">
        <v>242</v>
      </c>
      <c r="D51" s="54" t="s">
        <v>243</v>
      </c>
      <c r="E51" s="55" t="s">
        <v>244</v>
      </c>
      <c r="F51" s="60">
        <v>31.051121859999999</v>
      </c>
      <c r="G51" s="60">
        <f t="shared" si="2"/>
        <v>0.44793206028783533</v>
      </c>
      <c r="H51" s="60">
        <f t="shared" si="3"/>
        <v>0.37914741121453588</v>
      </c>
    </row>
    <row r="52" spans="1:8" x14ac:dyDescent="0.3">
      <c r="C52" s="62" t="s">
        <v>245</v>
      </c>
      <c r="D52" s="63" t="s">
        <v>246</v>
      </c>
      <c r="E52" s="56" t="s">
        <v>247</v>
      </c>
      <c r="F52" s="60">
        <v>30.261682159999999</v>
      </c>
      <c r="G52" s="60">
        <f t="shared" si="2"/>
        <v>0.43654389360940243</v>
      </c>
      <c r="H52" s="60">
        <f t="shared" si="3"/>
        <v>0.36950801654420823</v>
      </c>
    </row>
    <row r="53" spans="1:8" x14ac:dyDescent="0.3">
      <c r="C53" s="53" t="s">
        <v>248</v>
      </c>
      <c r="D53" s="54" t="s">
        <v>249</v>
      </c>
      <c r="E53" s="56" t="s">
        <v>250</v>
      </c>
      <c r="F53" s="60">
        <v>28.612783950000001</v>
      </c>
      <c r="G53" s="60">
        <f t="shared" si="2"/>
        <v>0.41275749465929951</v>
      </c>
      <c r="H53" s="60">
        <f t="shared" si="3"/>
        <v>0.34937426773807789</v>
      </c>
    </row>
    <row r="54" spans="1:8" x14ac:dyDescent="0.3">
      <c r="C54" s="53" t="s">
        <v>251</v>
      </c>
      <c r="D54" s="54" t="s">
        <v>252</v>
      </c>
      <c r="E54" s="55" t="s">
        <v>253</v>
      </c>
      <c r="F54" s="60">
        <v>26.244804500000001</v>
      </c>
      <c r="G54" s="60">
        <f t="shared" si="2"/>
        <v>0.37859789428994417</v>
      </c>
      <c r="H54" s="60">
        <f t="shared" si="3"/>
        <v>0.32046023099812737</v>
      </c>
    </row>
    <row r="55" spans="1:8" x14ac:dyDescent="0.3">
      <c r="C55" s="53" t="s">
        <v>254</v>
      </c>
      <c r="D55" s="54" t="s">
        <v>255</v>
      </c>
      <c r="E55" s="55" t="s">
        <v>256</v>
      </c>
      <c r="F55" s="60">
        <v>25.99802468</v>
      </c>
      <c r="G55" s="60">
        <f t="shared" si="2"/>
        <v>0.37503793939657654</v>
      </c>
      <c r="H55" s="60">
        <f t="shared" si="3"/>
        <v>0.31744694438275645</v>
      </c>
    </row>
    <row r="56" spans="1:8" x14ac:dyDescent="0.3">
      <c r="C56" s="53" t="s">
        <v>84</v>
      </c>
      <c r="D56" s="54" t="s">
        <v>230</v>
      </c>
      <c r="E56" s="55" t="s">
        <v>257</v>
      </c>
      <c r="F56" s="60">
        <v>25.701793936000001</v>
      </c>
      <c r="G56" s="60">
        <f t="shared" si="2"/>
        <v>0.37076462366651103</v>
      </c>
      <c r="H56" s="60">
        <f t="shared" si="3"/>
        <v>0.31382984094230271</v>
      </c>
    </row>
    <row r="57" spans="1:8" x14ac:dyDescent="0.3">
      <c r="C57" s="53" t="s">
        <v>258</v>
      </c>
      <c r="D57" s="54" t="s">
        <v>259</v>
      </c>
      <c r="E57" s="55" t="s">
        <v>260</v>
      </c>
      <c r="F57" s="60">
        <v>25.469962602999999</v>
      </c>
      <c r="G57" s="60">
        <f t="shared" si="2"/>
        <v>0.36742031014707782</v>
      </c>
      <c r="H57" s="60">
        <f t="shared" si="3"/>
        <v>0.31099908171428919</v>
      </c>
    </row>
    <row r="58" spans="1:8" x14ac:dyDescent="0.3">
      <c r="C58" s="53" t="s">
        <v>261</v>
      </c>
      <c r="D58" s="54" t="s">
        <v>262</v>
      </c>
      <c r="E58" s="55" t="s">
        <v>263</v>
      </c>
      <c r="F58" s="60">
        <v>25.251398723000001</v>
      </c>
      <c r="G58" s="60">
        <f t="shared" si="2"/>
        <v>0.36426738802354519</v>
      </c>
      <c r="H58" s="60">
        <f t="shared" si="3"/>
        <v>0.30833032373315639</v>
      </c>
    </row>
    <row r="59" spans="1:8" x14ac:dyDescent="0.3">
      <c r="C59" s="53" t="s">
        <v>264</v>
      </c>
      <c r="D59" s="54" t="s">
        <v>265</v>
      </c>
      <c r="E59" s="55" t="s">
        <v>266</v>
      </c>
      <c r="F59" s="60">
        <v>24.415979607000001</v>
      </c>
      <c r="G59" s="60">
        <f t="shared" si="2"/>
        <v>0.35221593920565947</v>
      </c>
      <c r="H59" s="60">
        <f t="shared" si="3"/>
        <v>0.29812950082767004</v>
      </c>
    </row>
    <row r="60" spans="1:8" x14ac:dyDescent="0.3">
      <c r="C60" s="53" t="s">
        <v>267</v>
      </c>
      <c r="D60" s="54" t="s">
        <v>268</v>
      </c>
      <c r="E60" s="55" t="s">
        <v>318</v>
      </c>
      <c r="F60" s="60">
        <v>24.379155709999999</v>
      </c>
      <c r="G60" s="60">
        <f t="shared" si="2"/>
        <v>0.35168473121499788</v>
      </c>
      <c r="H60" s="60">
        <f t="shared" si="3"/>
        <v>0.29767986537548474</v>
      </c>
    </row>
    <row r="61" spans="1:8" x14ac:dyDescent="0.3">
      <c r="C61" s="53" t="s">
        <v>269</v>
      </c>
      <c r="D61" s="54" t="s">
        <v>270</v>
      </c>
      <c r="E61" s="55" t="s">
        <v>389</v>
      </c>
      <c r="F61" s="60">
        <v>23.672073432999998</v>
      </c>
      <c r="G61" s="60">
        <f t="shared" si="2"/>
        <v>0.34148462242158167</v>
      </c>
      <c r="H61" s="60">
        <f t="shared" si="3"/>
        <v>0.28904608988585961</v>
      </c>
    </row>
    <row r="62" spans="1:8" x14ac:dyDescent="0.3">
      <c r="C62" s="53" t="s">
        <v>271</v>
      </c>
      <c r="D62" s="54" t="s">
        <v>272</v>
      </c>
      <c r="E62" s="55" t="s">
        <v>273</v>
      </c>
      <c r="F62" s="60">
        <v>22.875746795000001</v>
      </c>
      <c r="G62" s="60">
        <f t="shared" si="2"/>
        <v>0.32999710730925574</v>
      </c>
      <c r="H62" s="60">
        <f t="shared" si="3"/>
        <v>0.27932260277192661</v>
      </c>
    </row>
    <row r="63" spans="1:8" x14ac:dyDescent="0.3">
      <c r="C63" s="53" t="s">
        <v>274</v>
      </c>
      <c r="D63" s="54" t="s">
        <v>275</v>
      </c>
      <c r="E63" s="55" t="s">
        <v>276</v>
      </c>
      <c r="F63" s="60">
        <v>22.79164295</v>
      </c>
      <c r="G63" s="60">
        <f t="shared" si="2"/>
        <v>0.32878385618297329</v>
      </c>
      <c r="H63" s="60">
        <f t="shared" si="3"/>
        <v>0.27829565903544229</v>
      </c>
    </row>
    <row r="64" spans="1:8" x14ac:dyDescent="0.3">
      <c r="C64" s="53" t="s">
        <v>277</v>
      </c>
      <c r="D64" s="53" t="s">
        <v>315</v>
      </c>
      <c r="E64" s="55" t="s">
        <v>312</v>
      </c>
      <c r="F64" s="60">
        <v>22.700882510000003</v>
      </c>
      <c r="G64" s="60">
        <f t="shared" si="2"/>
        <v>0.32747457946617292</v>
      </c>
      <c r="H64" s="60">
        <f t="shared" si="3"/>
        <v>0.2771874354414014</v>
      </c>
    </row>
    <row r="65" spans="3:8" x14ac:dyDescent="0.3">
      <c r="C65" s="53" t="s">
        <v>279</v>
      </c>
      <c r="D65" s="53" t="s">
        <v>278</v>
      </c>
      <c r="E65" s="55" t="s">
        <v>313</v>
      </c>
      <c r="F65" s="64">
        <v>22.36166326</v>
      </c>
      <c r="G65" s="60">
        <f t="shared" si="2"/>
        <v>0.32258112736396288</v>
      </c>
      <c r="H65" s="60">
        <f t="shared" si="3"/>
        <v>0.2730454240496224</v>
      </c>
    </row>
    <row r="66" spans="3:8" x14ac:dyDescent="0.3">
      <c r="C66" s="53" t="s">
        <v>282</v>
      </c>
      <c r="D66" s="53" t="s">
        <v>280</v>
      </c>
      <c r="E66" s="55" t="s">
        <v>281</v>
      </c>
      <c r="F66" s="60">
        <v>22.027817450000001</v>
      </c>
      <c r="G66" s="60">
        <f t="shared" si="2"/>
        <v>0.31776519053031188</v>
      </c>
      <c r="H66" s="60">
        <f t="shared" si="3"/>
        <v>0.26896902464682415</v>
      </c>
    </row>
    <row r="67" spans="3:8" x14ac:dyDescent="0.3">
      <c r="C67" s="53" t="s">
        <v>284</v>
      </c>
      <c r="D67" s="65" t="s">
        <v>283</v>
      </c>
      <c r="E67" s="55" t="s">
        <v>319</v>
      </c>
      <c r="F67" s="60">
        <v>21.371290440000003</v>
      </c>
      <c r="G67" s="60">
        <f t="shared" si="2"/>
        <v>0.30829437341942534</v>
      </c>
      <c r="H67" s="60">
        <f t="shared" si="3"/>
        <v>0.26095255048024735</v>
      </c>
    </row>
    <row r="68" spans="3:8" x14ac:dyDescent="0.3">
      <c r="C68" s="98" t="s">
        <v>285</v>
      </c>
      <c r="D68" s="98"/>
      <c r="E68" s="98"/>
      <c r="F68" s="66">
        <f>SUM(F14:F67)</f>
        <v>3155.8834049780003</v>
      </c>
      <c r="G68" s="66">
        <f t="shared" si="2"/>
        <v>45.525612955099355</v>
      </c>
      <c r="H68" s="66">
        <f t="shared" si="3"/>
        <v>38.534679310048084</v>
      </c>
    </row>
    <row r="69" spans="3:8" x14ac:dyDescent="0.3">
      <c r="C69" s="96" t="s">
        <v>286</v>
      </c>
      <c r="D69" s="96"/>
      <c r="E69" s="96"/>
      <c r="F69" s="66">
        <f>F70-F68</f>
        <v>3776.2218433149997</v>
      </c>
      <c r="G69" s="66">
        <f t="shared" si="2"/>
        <v>54.474387044900638</v>
      </c>
      <c r="H69" s="66">
        <f t="shared" si="3"/>
        <v>46.109275617156882</v>
      </c>
    </row>
    <row r="70" spans="3:8" x14ac:dyDescent="0.3">
      <c r="C70" s="96" t="s">
        <v>287</v>
      </c>
      <c r="D70" s="96"/>
      <c r="E70" s="96"/>
      <c r="F70" s="66">
        <v>6932.1052482929999</v>
      </c>
      <c r="G70" s="66">
        <f t="shared" si="2"/>
        <v>100</v>
      </c>
      <c r="H70" s="66">
        <f t="shared" si="3"/>
        <v>84.643954927204959</v>
      </c>
    </row>
    <row r="71" spans="3:8" x14ac:dyDescent="0.3">
      <c r="C71" s="96" t="s">
        <v>288</v>
      </c>
      <c r="D71" s="96"/>
      <c r="E71" s="96"/>
      <c r="F71" s="67">
        <v>1257.61751957</v>
      </c>
      <c r="G71" s="66"/>
      <c r="H71" s="66">
        <f>F71/F$72*100</f>
        <v>15.356045072795045</v>
      </c>
    </row>
    <row r="72" spans="3:8" x14ac:dyDescent="0.3">
      <c r="C72" s="96" t="s">
        <v>289</v>
      </c>
      <c r="D72" s="96"/>
      <c r="E72" s="96"/>
      <c r="F72" s="66">
        <v>8189.7227678629997</v>
      </c>
      <c r="G72" s="68"/>
      <c r="H72" s="68">
        <f t="shared" si="3"/>
        <v>100</v>
      </c>
    </row>
  </sheetData>
  <mergeCells count="7">
    <mergeCell ref="C71:E71"/>
    <mergeCell ref="C72:E72"/>
    <mergeCell ref="C41:I41"/>
    <mergeCell ref="C11:I11"/>
    <mergeCell ref="C68:E68"/>
    <mergeCell ref="C69:E69"/>
    <mergeCell ref="C70:E7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K71"/>
  <sheetViews>
    <sheetView topLeftCell="A61" workbookViewId="0">
      <selection activeCell="D25" sqref="A1:D1048576"/>
    </sheetView>
  </sheetViews>
  <sheetFormatPr defaultRowHeight="16.5" x14ac:dyDescent="0.3"/>
  <cols>
    <col min="1" max="3" width="9.140625" style="25"/>
    <col min="4" max="4" width="30.140625" style="25" customWidth="1"/>
    <col min="5" max="5" width="9.5703125" style="25" bestFit="1" customWidth="1"/>
    <col min="6" max="6" width="15.5703125" style="25" customWidth="1"/>
    <col min="7" max="7" width="14" style="25" customWidth="1"/>
    <col min="8" max="16384" width="9.140625" style="25"/>
  </cols>
  <sheetData>
    <row r="12" spans="2:7" x14ac:dyDescent="0.3">
      <c r="B12" s="99" t="s">
        <v>372</v>
      </c>
      <c r="C12" s="99"/>
      <c r="D12" s="99"/>
      <c r="E12" s="99"/>
      <c r="F12" s="99"/>
      <c r="G12" s="99"/>
    </row>
    <row r="13" spans="2:7" ht="57" customHeight="1" x14ac:dyDescent="0.3">
      <c r="B13" s="49" t="s">
        <v>86</v>
      </c>
      <c r="C13" s="50" t="s">
        <v>166</v>
      </c>
      <c r="D13" s="50" t="s">
        <v>87</v>
      </c>
      <c r="E13" s="51" t="s">
        <v>290</v>
      </c>
      <c r="F13" s="52" t="s">
        <v>403</v>
      </c>
      <c r="G13" s="50" t="s">
        <v>404</v>
      </c>
    </row>
    <row r="14" spans="2:7" x14ac:dyDescent="0.3">
      <c r="B14" s="69" t="s">
        <v>89</v>
      </c>
      <c r="C14" s="70" t="s">
        <v>320</v>
      </c>
      <c r="D14" s="71" t="s">
        <v>390</v>
      </c>
      <c r="E14" s="72">
        <v>800.61010898999996</v>
      </c>
      <c r="F14" s="72">
        <f t="shared" ref="F14:F38" si="0">E14/E$69*100</f>
        <v>51.241752272275043</v>
      </c>
      <c r="G14" s="72">
        <f t="shared" ref="G14:G38" si="1">E14/E$71*100</f>
        <v>24.758828276910478</v>
      </c>
    </row>
    <row r="15" spans="2:7" x14ac:dyDescent="0.3">
      <c r="B15" s="73" t="s">
        <v>91</v>
      </c>
      <c r="C15" s="74" t="s">
        <v>321</v>
      </c>
      <c r="D15" s="75" t="s">
        <v>294</v>
      </c>
      <c r="E15" s="54">
        <v>136.76813088999998</v>
      </c>
      <c r="F15" s="54">
        <f t="shared" si="0"/>
        <v>8.7536225225142683</v>
      </c>
      <c r="G15" s="54">
        <f t="shared" si="1"/>
        <v>4.2295477267097814</v>
      </c>
    </row>
    <row r="16" spans="2:7" x14ac:dyDescent="0.3">
      <c r="B16" s="73" t="s">
        <v>95</v>
      </c>
      <c r="C16" s="74" t="s">
        <v>322</v>
      </c>
      <c r="D16" s="75" t="s">
        <v>391</v>
      </c>
      <c r="E16" s="54">
        <v>71.601954050000003</v>
      </c>
      <c r="F16" s="54">
        <f t="shared" si="0"/>
        <v>4.5827670053648406</v>
      </c>
      <c r="G16" s="54">
        <f t="shared" si="1"/>
        <v>2.2142869103309408</v>
      </c>
    </row>
    <row r="17" spans="2:7" x14ac:dyDescent="0.3">
      <c r="B17" s="73" t="s">
        <v>96</v>
      </c>
      <c r="C17" s="74" t="s">
        <v>323</v>
      </c>
      <c r="D17" s="76" t="s">
        <v>392</v>
      </c>
      <c r="E17" s="54">
        <v>49.046112260000001</v>
      </c>
      <c r="F17" s="54">
        <f t="shared" si="0"/>
        <v>3.1391169136193149</v>
      </c>
      <c r="G17" s="54">
        <f t="shared" si="1"/>
        <v>1.5167486114150242</v>
      </c>
    </row>
    <row r="18" spans="2:7" x14ac:dyDescent="0.3">
      <c r="B18" s="73" t="s">
        <v>90</v>
      </c>
      <c r="C18" s="74" t="s">
        <v>324</v>
      </c>
      <c r="D18" s="75" t="s">
        <v>325</v>
      </c>
      <c r="E18" s="54">
        <v>48.17839644</v>
      </c>
      <c r="F18" s="54">
        <f t="shared" si="0"/>
        <v>3.0835801690892386</v>
      </c>
      <c r="G18" s="54">
        <f t="shared" si="1"/>
        <v>1.4899145423228404</v>
      </c>
    </row>
    <row r="19" spans="2:7" x14ac:dyDescent="0.3">
      <c r="B19" s="73" t="s">
        <v>92</v>
      </c>
      <c r="C19" s="74" t="s">
        <v>326</v>
      </c>
      <c r="D19" s="75" t="s">
        <v>305</v>
      </c>
      <c r="E19" s="54">
        <v>32.557185629999999</v>
      </c>
      <c r="F19" s="54">
        <f t="shared" si="0"/>
        <v>2.0837698924880432</v>
      </c>
      <c r="G19" s="54">
        <f t="shared" si="1"/>
        <v>1.0068293656815865</v>
      </c>
    </row>
    <row r="20" spans="2:7" x14ac:dyDescent="0.3">
      <c r="B20" s="73" t="s">
        <v>97</v>
      </c>
      <c r="C20" s="74" t="s">
        <v>327</v>
      </c>
      <c r="D20" s="75" t="s">
        <v>328</v>
      </c>
      <c r="E20" s="54">
        <v>26.271416079999998</v>
      </c>
      <c r="F20" s="54">
        <f t="shared" si="0"/>
        <v>1.6814594013951398</v>
      </c>
      <c r="G20" s="54">
        <f t="shared" si="1"/>
        <v>0.8124422512433066</v>
      </c>
    </row>
    <row r="21" spans="2:7" x14ac:dyDescent="0.3">
      <c r="B21" s="73" t="s">
        <v>93</v>
      </c>
      <c r="C21" s="74" t="s">
        <v>329</v>
      </c>
      <c r="D21" s="75" t="s">
        <v>302</v>
      </c>
      <c r="E21" s="54">
        <v>18.547560949999998</v>
      </c>
      <c r="F21" s="54">
        <f t="shared" si="0"/>
        <v>1.1871065738275524</v>
      </c>
      <c r="G21" s="54">
        <f t="shared" si="1"/>
        <v>0.57358241091397</v>
      </c>
    </row>
    <row r="22" spans="2:7" x14ac:dyDescent="0.3">
      <c r="B22" s="73" t="s">
        <v>94</v>
      </c>
      <c r="C22" s="74" t="s">
        <v>330</v>
      </c>
      <c r="D22" s="75" t="s">
        <v>298</v>
      </c>
      <c r="E22" s="54">
        <v>18.232825920000003</v>
      </c>
      <c r="F22" s="54">
        <f t="shared" si="0"/>
        <v>1.166962468403987</v>
      </c>
      <c r="G22" s="54">
        <f t="shared" si="1"/>
        <v>0.56384924557793825</v>
      </c>
    </row>
    <row r="23" spans="2:7" x14ac:dyDescent="0.3">
      <c r="B23" s="73" t="s">
        <v>74</v>
      </c>
      <c r="C23" s="74" t="s">
        <v>331</v>
      </c>
      <c r="D23" s="75" t="s">
        <v>308</v>
      </c>
      <c r="E23" s="54">
        <v>15.162894250000001</v>
      </c>
      <c r="F23" s="54">
        <f t="shared" si="0"/>
        <v>0.97047646808929877</v>
      </c>
      <c r="G23" s="54">
        <f t="shared" si="1"/>
        <v>0.46891175954585962</v>
      </c>
    </row>
    <row r="24" spans="2:7" x14ac:dyDescent="0.3">
      <c r="B24" s="73" t="s">
        <v>98</v>
      </c>
      <c r="C24" s="74" t="s">
        <v>332</v>
      </c>
      <c r="D24" s="75" t="s">
        <v>291</v>
      </c>
      <c r="E24" s="54">
        <v>15.121887699999998</v>
      </c>
      <c r="F24" s="54">
        <f t="shared" si="0"/>
        <v>0.9678519103263552</v>
      </c>
      <c r="G24" s="54">
        <f t="shared" si="1"/>
        <v>0.46764363400225456</v>
      </c>
    </row>
    <row r="25" spans="2:7" x14ac:dyDescent="0.3">
      <c r="B25" s="73" t="s">
        <v>99</v>
      </c>
      <c r="C25" s="74" t="s">
        <v>333</v>
      </c>
      <c r="D25" s="75" t="s">
        <v>309</v>
      </c>
      <c r="E25" s="54">
        <v>13.902137919999999</v>
      </c>
      <c r="F25" s="54">
        <f t="shared" si="0"/>
        <v>0.88978380281798175</v>
      </c>
      <c r="G25" s="54">
        <f t="shared" si="1"/>
        <v>0.42992293199673381</v>
      </c>
    </row>
    <row r="26" spans="2:7" x14ac:dyDescent="0.3">
      <c r="B26" s="73" t="s">
        <v>188</v>
      </c>
      <c r="C26" s="74" t="s">
        <v>334</v>
      </c>
      <c r="D26" s="75" t="s">
        <v>292</v>
      </c>
      <c r="E26" s="54">
        <v>12.358813339999999</v>
      </c>
      <c r="F26" s="54">
        <f t="shared" si="0"/>
        <v>0.79100581473606923</v>
      </c>
      <c r="G26" s="54">
        <f t="shared" si="1"/>
        <v>0.38219569520233521</v>
      </c>
    </row>
    <row r="27" spans="2:7" x14ac:dyDescent="0.3">
      <c r="B27" s="73" t="s">
        <v>191</v>
      </c>
      <c r="C27" s="74" t="s">
        <v>335</v>
      </c>
      <c r="D27" s="75" t="s">
        <v>300</v>
      </c>
      <c r="E27" s="54">
        <v>11.93004756</v>
      </c>
      <c r="F27" s="54">
        <f t="shared" si="0"/>
        <v>0.76356335599756342</v>
      </c>
      <c r="G27" s="54">
        <f t="shared" si="1"/>
        <v>0.36893613452625568</v>
      </c>
    </row>
    <row r="28" spans="2:7" x14ac:dyDescent="0.3">
      <c r="B28" s="73" t="s">
        <v>194</v>
      </c>
      <c r="C28" s="74" t="s">
        <v>336</v>
      </c>
      <c r="D28" s="77" t="s">
        <v>393</v>
      </c>
      <c r="E28" s="54">
        <v>9</v>
      </c>
      <c r="F28" s="54">
        <f t="shared" si="0"/>
        <v>0.57603041139746047</v>
      </c>
      <c r="G28" s="54">
        <f t="shared" si="1"/>
        <v>0.27832455772173814</v>
      </c>
    </row>
    <row r="29" spans="2:7" x14ac:dyDescent="0.3">
      <c r="B29" s="73" t="s">
        <v>197</v>
      </c>
      <c r="C29" s="74" t="s">
        <v>337</v>
      </c>
      <c r="D29" s="77" t="s">
        <v>394</v>
      </c>
      <c r="E29" s="54">
        <v>8.9575500300000002</v>
      </c>
      <c r="F29" s="54">
        <f t="shared" si="0"/>
        <v>0.57331346987713727</v>
      </c>
      <c r="G29" s="54">
        <f t="shared" si="1"/>
        <v>0.27701179448556579</v>
      </c>
    </row>
    <row r="30" spans="2:7" x14ac:dyDescent="0.3">
      <c r="B30" s="73" t="s">
        <v>199</v>
      </c>
      <c r="C30" s="74" t="s">
        <v>338</v>
      </c>
      <c r="D30" s="75" t="s">
        <v>297</v>
      </c>
      <c r="E30" s="54">
        <v>8.0194555699999999</v>
      </c>
      <c r="F30" s="54">
        <f t="shared" si="0"/>
        <v>0.51327225457452852</v>
      </c>
      <c r="G30" s="54">
        <f t="shared" si="1"/>
        <v>0.24800126940993103</v>
      </c>
    </row>
    <row r="31" spans="2:7" x14ac:dyDescent="0.3">
      <c r="B31" s="73" t="s">
        <v>201</v>
      </c>
      <c r="C31" s="74" t="s">
        <v>339</v>
      </c>
      <c r="D31" s="75" t="s">
        <v>340</v>
      </c>
      <c r="E31" s="54">
        <v>7.9681199999999999</v>
      </c>
      <c r="F31" s="54">
        <f t="shared" si="0"/>
        <v>0.50998660462937029</v>
      </c>
      <c r="G31" s="54">
        <f t="shared" si="1"/>
        <v>0.24641371943041507</v>
      </c>
    </row>
    <row r="32" spans="2:7" x14ac:dyDescent="0.3">
      <c r="B32" s="73" t="s">
        <v>204</v>
      </c>
      <c r="C32" s="74" t="s">
        <v>341</v>
      </c>
      <c r="D32" s="75" t="s">
        <v>311</v>
      </c>
      <c r="E32" s="54">
        <v>6.9190106</v>
      </c>
      <c r="F32" s="54">
        <f t="shared" si="0"/>
        <v>0.44284005804237669</v>
      </c>
      <c r="G32" s="54">
        <f t="shared" si="1"/>
        <v>0.21397006279077979</v>
      </c>
    </row>
    <row r="33" spans="2:11" x14ac:dyDescent="0.3">
      <c r="B33" s="73" t="s">
        <v>207</v>
      </c>
      <c r="C33" s="74" t="s">
        <v>342</v>
      </c>
      <c r="D33" s="75" t="s">
        <v>301</v>
      </c>
      <c r="E33" s="54">
        <v>6.303992</v>
      </c>
      <c r="F33" s="54">
        <f t="shared" si="0"/>
        <v>0.40347678946736665</v>
      </c>
      <c r="G33" s="54">
        <f t="shared" si="1"/>
        <v>0.1949506428090417</v>
      </c>
    </row>
    <row r="34" spans="2:11" x14ac:dyDescent="0.3">
      <c r="B34" s="73" t="s">
        <v>210</v>
      </c>
      <c r="C34" s="74" t="s">
        <v>185</v>
      </c>
      <c r="D34" s="78" t="s">
        <v>395</v>
      </c>
      <c r="E34" s="54">
        <v>6.16424299</v>
      </c>
      <c r="F34" s="54">
        <f t="shared" si="0"/>
        <v>0.39453238060929025</v>
      </c>
      <c r="G34" s="54">
        <f t="shared" si="1"/>
        <v>0.1906289115423416</v>
      </c>
    </row>
    <row r="35" spans="2:11" x14ac:dyDescent="0.3">
      <c r="B35" s="73" t="s">
        <v>82</v>
      </c>
      <c r="C35" s="74" t="s">
        <v>343</v>
      </c>
      <c r="D35" s="75" t="s">
        <v>293</v>
      </c>
      <c r="E35" s="54">
        <v>5.9243499999999996</v>
      </c>
      <c r="F35" s="54">
        <f t="shared" si="0"/>
        <v>0.37917841864028279</v>
      </c>
      <c r="G35" s="54">
        <f t="shared" si="1"/>
        <v>0.18321023261541991</v>
      </c>
    </row>
    <row r="36" spans="2:11" x14ac:dyDescent="0.3">
      <c r="B36" s="73" t="s">
        <v>215</v>
      </c>
      <c r="C36" s="74" t="s">
        <v>344</v>
      </c>
      <c r="D36" s="75" t="s">
        <v>295</v>
      </c>
      <c r="E36" s="54">
        <v>5.5626749999999996</v>
      </c>
      <c r="F36" s="54">
        <f t="shared" si="0"/>
        <v>0.35602999652448541</v>
      </c>
      <c r="G36" s="54">
        <f t="shared" si="1"/>
        <v>0.17202545101386327</v>
      </c>
      <c r="I36" s="79"/>
      <c r="J36" s="79"/>
      <c r="K36" s="79"/>
    </row>
    <row r="37" spans="2:11" x14ac:dyDescent="0.3">
      <c r="B37" s="73" t="s">
        <v>218</v>
      </c>
      <c r="C37" s="74" t="s">
        <v>345</v>
      </c>
      <c r="D37" s="77" t="s">
        <v>396</v>
      </c>
      <c r="E37" s="54">
        <v>5.3251190499999996</v>
      </c>
      <c r="F37" s="54">
        <f t="shared" si="0"/>
        <v>0.3408256130124393</v>
      </c>
      <c r="G37" s="54">
        <f t="shared" si="1"/>
        <v>0.16467904493409469</v>
      </c>
      <c r="I37" s="79"/>
      <c r="J37" s="79"/>
      <c r="K37" s="79"/>
    </row>
    <row r="38" spans="2:11" x14ac:dyDescent="0.3">
      <c r="B38" s="80" t="s">
        <v>221</v>
      </c>
      <c r="C38" s="81" t="s">
        <v>346</v>
      </c>
      <c r="D38" s="82" t="s">
        <v>347</v>
      </c>
      <c r="E38" s="58">
        <v>5.24796394</v>
      </c>
      <c r="F38" s="58">
        <f t="shared" si="0"/>
        <v>0.33588742526191528</v>
      </c>
      <c r="G38" s="58">
        <f t="shared" si="1"/>
        <v>0.16229302694890335</v>
      </c>
      <c r="I38" s="79"/>
      <c r="J38" s="79"/>
      <c r="K38" s="79"/>
    </row>
    <row r="39" spans="2:11" x14ac:dyDescent="0.3">
      <c r="B39" s="83"/>
      <c r="C39" s="84"/>
      <c r="D39" s="79"/>
      <c r="E39" s="40"/>
      <c r="F39" s="40"/>
      <c r="G39" s="40"/>
      <c r="I39" s="79"/>
      <c r="J39" s="79"/>
      <c r="K39" s="79"/>
    </row>
    <row r="40" spans="2:11" x14ac:dyDescent="0.3">
      <c r="B40" s="42" t="s">
        <v>406</v>
      </c>
      <c r="C40" s="84"/>
      <c r="D40" s="79"/>
      <c r="E40" s="40"/>
      <c r="F40" s="40"/>
      <c r="G40" s="40"/>
    </row>
    <row r="41" spans="2:11" ht="72.75" x14ac:dyDescent="0.3">
      <c r="B41" s="49" t="s">
        <v>86</v>
      </c>
      <c r="C41" s="50" t="s">
        <v>166</v>
      </c>
      <c r="D41" s="50" t="s">
        <v>87</v>
      </c>
      <c r="E41" s="51" t="s">
        <v>290</v>
      </c>
      <c r="F41" s="52" t="s">
        <v>403</v>
      </c>
      <c r="G41" s="50" t="s">
        <v>404</v>
      </c>
    </row>
    <row r="42" spans="2:11" x14ac:dyDescent="0.3">
      <c r="B42" s="73" t="s">
        <v>68</v>
      </c>
      <c r="C42" s="74" t="s">
        <v>348</v>
      </c>
      <c r="D42" s="75" t="s">
        <v>310</v>
      </c>
      <c r="E42" s="54">
        <v>5.18418753</v>
      </c>
      <c r="F42" s="54">
        <f t="shared" ref="F42:F66" si="2">E42/E$69*100</f>
        <v>0.33180551951860943</v>
      </c>
      <c r="G42" s="54">
        <f t="shared" ref="G42:G66" si="3">E42/E$71*100</f>
        <v>0.16032074460375556</v>
      </c>
    </row>
    <row r="43" spans="2:11" x14ac:dyDescent="0.3">
      <c r="B43" s="73" t="s">
        <v>80</v>
      </c>
      <c r="C43" s="74" t="s">
        <v>349</v>
      </c>
      <c r="D43" s="75" t="s">
        <v>397</v>
      </c>
      <c r="E43" s="54">
        <v>4.7911368099999994</v>
      </c>
      <c r="F43" s="54">
        <f t="shared" si="2"/>
        <v>0.30664894530286846</v>
      </c>
      <c r="G43" s="54">
        <f t="shared" si="3"/>
        <v>0.14816567040306544</v>
      </c>
    </row>
    <row r="44" spans="2:11" x14ac:dyDescent="0.3">
      <c r="B44" s="73" t="s">
        <v>66</v>
      </c>
      <c r="C44" s="74" t="s">
        <v>174</v>
      </c>
      <c r="D44" s="75" t="s">
        <v>175</v>
      </c>
      <c r="E44" s="54">
        <v>4.6781706200000004</v>
      </c>
      <c r="F44" s="54">
        <f t="shared" si="2"/>
        <v>0.29941872742512371</v>
      </c>
      <c r="G44" s="54">
        <f t="shared" si="3"/>
        <v>0.14467219652870328</v>
      </c>
    </row>
    <row r="45" spans="2:11" x14ac:dyDescent="0.3">
      <c r="B45" s="73" t="s">
        <v>229</v>
      </c>
      <c r="C45" s="74" t="s">
        <v>350</v>
      </c>
      <c r="D45" s="75" t="s">
        <v>351</v>
      </c>
      <c r="E45" s="54">
        <v>4.6089152999999996</v>
      </c>
      <c r="F45" s="54">
        <f t="shared" si="2"/>
        <v>0.29498615292833885</v>
      </c>
      <c r="G45" s="54">
        <f t="shared" si="3"/>
        <v>0.14253047916105022</v>
      </c>
    </row>
    <row r="46" spans="2:11" x14ac:dyDescent="0.3">
      <c r="B46" s="73" t="s">
        <v>232</v>
      </c>
      <c r="C46" s="74" t="s">
        <v>352</v>
      </c>
      <c r="D46" s="75" t="s">
        <v>379</v>
      </c>
      <c r="E46" s="54">
        <v>4.5797793899999997</v>
      </c>
      <c r="F46" s="54">
        <f t="shared" si="2"/>
        <v>0.29312135623681229</v>
      </c>
      <c r="G46" s="54">
        <f t="shared" si="3"/>
        <v>0.14162945257609794</v>
      </c>
    </row>
    <row r="47" spans="2:11" x14ac:dyDescent="0.3">
      <c r="B47" s="73" t="s">
        <v>76</v>
      </c>
      <c r="C47" s="74" t="s">
        <v>353</v>
      </c>
      <c r="D47" s="75" t="s">
        <v>378</v>
      </c>
      <c r="E47" s="54">
        <v>3.9973038999999999</v>
      </c>
      <c r="F47" s="54">
        <f t="shared" si="2"/>
        <v>0.25584095666640816</v>
      </c>
      <c r="G47" s="54">
        <f t="shared" si="3"/>
        <v>0.12361642667187545</v>
      </c>
    </row>
    <row r="48" spans="2:11" x14ac:dyDescent="0.3">
      <c r="B48" s="73" t="s">
        <v>236</v>
      </c>
      <c r="C48" s="74" t="s">
        <v>354</v>
      </c>
      <c r="D48" s="75" t="s">
        <v>306</v>
      </c>
      <c r="E48" s="54">
        <v>3.8716885800000003</v>
      </c>
      <c r="F48" s="54">
        <f t="shared" si="2"/>
        <v>0.24780115172669442</v>
      </c>
      <c r="G48" s="54">
        <f t="shared" si="3"/>
        <v>0.11973177907386715</v>
      </c>
    </row>
    <row r="49" spans="2:7" x14ac:dyDescent="0.3">
      <c r="B49" s="73" t="s">
        <v>239</v>
      </c>
      <c r="C49" s="74" t="s">
        <v>355</v>
      </c>
      <c r="D49" s="75" t="s">
        <v>307</v>
      </c>
      <c r="E49" s="54">
        <v>3.69935166</v>
      </c>
      <c r="F49" s="54">
        <f t="shared" si="2"/>
        <v>0.23677100651263097</v>
      </c>
      <c r="G49" s="54">
        <f t="shared" si="3"/>
        <v>0.11440226829185307</v>
      </c>
    </row>
    <row r="50" spans="2:7" x14ac:dyDescent="0.3">
      <c r="B50" s="73" t="s">
        <v>242</v>
      </c>
      <c r="C50" s="74" t="s">
        <v>173</v>
      </c>
      <c r="D50" s="85" t="s">
        <v>380</v>
      </c>
      <c r="E50" s="54">
        <v>3.67222421</v>
      </c>
      <c r="F50" s="54">
        <f t="shared" si="2"/>
        <v>0.2350347580477794</v>
      </c>
      <c r="G50" s="54">
        <f t="shared" si="3"/>
        <v>0.11356335323370102</v>
      </c>
    </row>
    <row r="51" spans="2:7" x14ac:dyDescent="0.3">
      <c r="B51" s="73" t="s">
        <v>245</v>
      </c>
      <c r="C51" s="74" t="s">
        <v>356</v>
      </c>
      <c r="D51" s="75" t="s">
        <v>299</v>
      </c>
      <c r="E51" s="54">
        <v>3.6300752300000001</v>
      </c>
      <c r="F51" s="54">
        <f t="shared" si="2"/>
        <v>0.2323370809045146</v>
      </c>
      <c r="G51" s="54">
        <f t="shared" si="3"/>
        <v>0.11225989809848744</v>
      </c>
    </row>
    <row r="52" spans="2:7" x14ac:dyDescent="0.3">
      <c r="B52" s="73" t="s">
        <v>248</v>
      </c>
      <c r="C52" s="74" t="s">
        <v>357</v>
      </c>
      <c r="D52" s="75" t="s">
        <v>358</v>
      </c>
      <c r="E52" s="54">
        <v>3.52384093</v>
      </c>
      <c r="F52" s="54">
        <f t="shared" si="2"/>
        <v>0.22553772673412331</v>
      </c>
      <c r="G52" s="54">
        <f t="shared" si="3"/>
        <v>0.10897460759155649</v>
      </c>
    </row>
    <row r="53" spans="2:7" x14ac:dyDescent="0.3">
      <c r="B53" s="73" t="s">
        <v>251</v>
      </c>
      <c r="C53" s="74" t="s">
        <v>262</v>
      </c>
      <c r="D53" s="75" t="s">
        <v>263</v>
      </c>
      <c r="E53" s="54">
        <v>3.50801294</v>
      </c>
      <c r="F53" s="54">
        <f t="shared" si="2"/>
        <v>0.22452468189064612</v>
      </c>
      <c r="G53" s="54">
        <f t="shared" si="3"/>
        <v>0.10848512777862603</v>
      </c>
    </row>
    <row r="54" spans="2:7" x14ac:dyDescent="0.3">
      <c r="B54" s="73" t="s">
        <v>254</v>
      </c>
      <c r="C54" s="74" t="s">
        <v>359</v>
      </c>
      <c r="D54" s="77" t="s">
        <v>360</v>
      </c>
      <c r="E54" s="54">
        <v>3.4595416800000001</v>
      </c>
      <c r="F54" s="54">
        <f t="shared" si="2"/>
        <v>0.22142235746411798</v>
      </c>
      <c r="G54" s="54">
        <f t="shared" si="3"/>
        <v>0.10698615644510209</v>
      </c>
    </row>
    <row r="55" spans="2:7" x14ac:dyDescent="0.3">
      <c r="B55" s="73" t="s">
        <v>84</v>
      </c>
      <c r="C55" s="74" t="s">
        <v>186</v>
      </c>
      <c r="D55" s="77" t="s">
        <v>187</v>
      </c>
      <c r="E55" s="54">
        <v>3.2813395099999996</v>
      </c>
      <c r="F55" s="54">
        <f t="shared" si="2"/>
        <v>0.21001681643111569</v>
      </c>
      <c r="G55" s="54">
        <f t="shared" si="3"/>
        <v>0.1014752630950683</v>
      </c>
    </row>
    <row r="56" spans="2:7" x14ac:dyDescent="0.3">
      <c r="B56" s="73" t="s">
        <v>258</v>
      </c>
      <c r="C56" s="74" t="s">
        <v>361</v>
      </c>
      <c r="D56" s="77" t="s">
        <v>296</v>
      </c>
      <c r="E56" s="54">
        <v>3.0522087099999999</v>
      </c>
      <c r="F56" s="54">
        <f t="shared" si="2"/>
        <v>0.19535167098802358</v>
      </c>
      <c r="G56" s="54">
        <f t="shared" si="3"/>
        <v>9.438940436502076E-2</v>
      </c>
    </row>
    <row r="57" spans="2:7" x14ac:dyDescent="0.3">
      <c r="B57" s="73" t="s">
        <v>261</v>
      </c>
      <c r="C57" s="74" t="s">
        <v>362</v>
      </c>
      <c r="D57" s="77" t="s">
        <v>381</v>
      </c>
      <c r="E57" s="54">
        <v>3.0383599999999999</v>
      </c>
      <c r="F57" s="54">
        <f t="shared" si="2"/>
        <v>0.19446530675262089</v>
      </c>
      <c r="G57" s="54">
        <f t="shared" si="3"/>
        <v>9.3961133688824472E-2</v>
      </c>
    </row>
    <row r="58" spans="2:7" x14ac:dyDescent="0.3">
      <c r="B58" s="73" t="s">
        <v>264</v>
      </c>
      <c r="C58" s="74" t="s">
        <v>363</v>
      </c>
      <c r="D58" s="77" t="s">
        <v>398</v>
      </c>
      <c r="E58" s="54">
        <v>2.9955916</v>
      </c>
      <c r="F58" s="54">
        <f t="shared" si="2"/>
        <v>0.19172798463630855</v>
      </c>
      <c r="G58" s="54">
        <f t="shared" si="3"/>
        <v>9.2638523020550423E-2</v>
      </c>
    </row>
    <row r="59" spans="2:7" x14ac:dyDescent="0.3">
      <c r="B59" s="73" t="s">
        <v>267</v>
      </c>
      <c r="C59" s="74" t="s">
        <v>364</v>
      </c>
      <c r="D59" s="77" t="s">
        <v>399</v>
      </c>
      <c r="E59" s="54">
        <v>2.9551741000000002</v>
      </c>
      <c r="F59" s="54">
        <f t="shared" si="2"/>
        <v>0.18914112806379116</v>
      </c>
      <c r="G59" s="54">
        <f t="shared" si="3"/>
        <v>9.1388613819248399E-2</v>
      </c>
    </row>
    <row r="60" spans="2:7" x14ac:dyDescent="0.3">
      <c r="B60" s="73" t="s">
        <v>269</v>
      </c>
      <c r="C60" s="74" t="s">
        <v>198</v>
      </c>
      <c r="D60" s="77" t="s">
        <v>400</v>
      </c>
      <c r="E60" s="54">
        <v>2.7711771299999999</v>
      </c>
      <c r="F60" s="54">
        <f t="shared" si="2"/>
        <v>0.17736470024990375</v>
      </c>
      <c r="G60" s="54">
        <f t="shared" si="3"/>
        <v>8.5698516563982835E-2</v>
      </c>
    </row>
    <row r="61" spans="2:7" x14ac:dyDescent="0.3">
      <c r="B61" s="73" t="s">
        <v>271</v>
      </c>
      <c r="C61" s="74" t="s">
        <v>365</v>
      </c>
      <c r="D61" s="77" t="s">
        <v>366</v>
      </c>
      <c r="E61" s="54">
        <v>2.7527624300000002</v>
      </c>
      <c r="F61" s="54">
        <f t="shared" si="2"/>
        <v>0.17618609722581924</v>
      </c>
      <c r="G61" s="54">
        <f t="shared" si="3"/>
        <v>8.5129042871418564E-2</v>
      </c>
    </row>
    <row r="62" spans="2:7" x14ac:dyDescent="0.3">
      <c r="B62" s="73" t="s">
        <v>274</v>
      </c>
      <c r="C62" s="74" t="s">
        <v>367</v>
      </c>
      <c r="D62" s="77" t="s">
        <v>303</v>
      </c>
      <c r="E62" s="54">
        <v>2.7217433600000001</v>
      </c>
      <c r="F62" s="54">
        <f t="shared" si="2"/>
        <v>0.17420077193101183</v>
      </c>
      <c r="G62" s="54">
        <f t="shared" si="3"/>
        <v>8.4169779656008609E-2</v>
      </c>
    </row>
    <row r="63" spans="2:7" x14ac:dyDescent="0.3">
      <c r="B63" s="73" t="s">
        <v>277</v>
      </c>
      <c r="C63" s="74" t="s">
        <v>368</v>
      </c>
      <c r="D63" s="77" t="s">
        <v>401</v>
      </c>
      <c r="E63" s="54">
        <v>2.67022</v>
      </c>
      <c r="F63" s="54">
        <f t="shared" si="2"/>
        <v>0.17090310279130302</v>
      </c>
      <c r="G63" s="54">
        <f t="shared" si="3"/>
        <v>8.2576422279971057E-2</v>
      </c>
    </row>
    <row r="64" spans="2:7" x14ac:dyDescent="0.3">
      <c r="B64" s="73" t="s">
        <v>279</v>
      </c>
      <c r="C64" s="74" t="s">
        <v>369</v>
      </c>
      <c r="D64" s="77" t="s">
        <v>402</v>
      </c>
      <c r="E64" s="54">
        <v>2.6480050799999999</v>
      </c>
      <c r="F64" s="54">
        <f t="shared" si="2"/>
        <v>0.16948127284610726</v>
      </c>
      <c r="G64" s="54">
        <f t="shared" si="3"/>
        <v>8.1889426970657306E-2</v>
      </c>
    </row>
    <row r="65" spans="2:7" x14ac:dyDescent="0.3">
      <c r="B65" s="73" t="s">
        <v>282</v>
      </c>
      <c r="C65" s="74" t="s">
        <v>370</v>
      </c>
      <c r="D65" s="77" t="s">
        <v>304</v>
      </c>
      <c r="E65" s="54">
        <v>2.5564891599999999</v>
      </c>
      <c r="F65" s="54">
        <f t="shared" si="2"/>
        <v>0.16362394472977201</v>
      </c>
      <c r="G65" s="54">
        <f t="shared" si="3"/>
        <v>7.9059301641935309E-2</v>
      </c>
    </row>
    <row r="66" spans="2:7" x14ac:dyDescent="0.3">
      <c r="B66" s="80" t="s">
        <v>284</v>
      </c>
      <c r="C66" s="81" t="s">
        <v>371</v>
      </c>
      <c r="D66" s="82" t="s">
        <v>373</v>
      </c>
      <c r="E66" s="58">
        <v>2.5237702799999999</v>
      </c>
      <c r="F66" s="58">
        <f t="shared" si="2"/>
        <v>0.16152982585123155</v>
      </c>
      <c r="G66" s="58">
        <f t="shared" si="3"/>
        <v>7.8047471885807462E-2</v>
      </c>
    </row>
    <row r="67" spans="2:7" x14ac:dyDescent="0.3">
      <c r="B67" s="98" t="s">
        <v>374</v>
      </c>
      <c r="C67" s="98"/>
      <c r="D67" s="98"/>
      <c r="E67" s="49">
        <f>SUM(E10:E66)</f>
        <v>1432.8530213000004</v>
      </c>
      <c r="F67" s="49">
        <f>SUM(F14:F66)</f>
        <v>91.70743503683704</v>
      </c>
      <c r="G67" s="49">
        <f>SUM(G14:G66)</f>
        <v>44.310909270397651</v>
      </c>
    </row>
    <row r="68" spans="2:7" x14ac:dyDescent="0.3">
      <c r="B68" s="96" t="s">
        <v>376</v>
      </c>
      <c r="C68" s="96"/>
      <c r="D68" s="96"/>
      <c r="E68" s="49">
        <f>E69-E67</f>
        <v>129.56448685999976</v>
      </c>
      <c r="F68" s="49">
        <f>E68/E69*100</f>
        <v>8.2925649631629472</v>
      </c>
      <c r="G68" s="49">
        <f>E68/E69*100</f>
        <v>8.2925649631629472</v>
      </c>
    </row>
    <row r="69" spans="2:7" x14ac:dyDescent="0.3">
      <c r="B69" s="96" t="s">
        <v>375</v>
      </c>
      <c r="C69" s="96"/>
      <c r="D69" s="96"/>
      <c r="E69" s="86">
        <v>1562.4175081600001</v>
      </c>
      <c r="F69" s="49">
        <f>SUM(F67:F68)</f>
        <v>99.999999999999986</v>
      </c>
      <c r="G69" s="49">
        <f>E69/E71*100</f>
        <v>48.317684659481351</v>
      </c>
    </row>
    <row r="70" spans="2:7" x14ac:dyDescent="0.3">
      <c r="B70" s="96" t="s">
        <v>377</v>
      </c>
      <c r="C70" s="96"/>
      <c r="D70" s="96"/>
      <c r="E70" s="86">
        <v>1671.2173797099999</v>
      </c>
      <c r="F70" s="49"/>
      <c r="G70" s="49">
        <f>E70/E71*100</f>
        <v>51.682315340518649</v>
      </c>
    </row>
    <row r="71" spans="2:7" x14ac:dyDescent="0.3">
      <c r="B71" s="96" t="s">
        <v>6</v>
      </c>
      <c r="C71" s="96"/>
      <c r="D71" s="96"/>
      <c r="E71" s="49">
        <f>SUM(E69:E70)</f>
        <v>3233.6348878700001</v>
      </c>
      <c r="F71" s="51"/>
      <c r="G71" s="87">
        <f>SUM(G69:G70)</f>
        <v>100</v>
      </c>
    </row>
  </sheetData>
  <mergeCells count="6">
    <mergeCell ref="B71:D71"/>
    <mergeCell ref="B12:G12"/>
    <mergeCell ref="B67:D67"/>
    <mergeCell ref="B68:D68"/>
    <mergeCell ref="B69:D69"/>
    <mergeCell ref="B70:D7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Revision</vt:lpstr>
      <vt:lpstr>1.0</vt:lpstr>
      <vt:lpstr>2.1</vt:lpstr>
      <vt:lpstr>2.2</vt:lpstr>
      <vt:lpstr>2.3</vt:lpstr>
      <vt:lpstr>3.1 A &amp; B</vt:lpstr>
      <vt:lpstr>3.2 A &amp; B</vt:lpstr>
      <vt:lpstr>4.1A</vt:lpstr>
      <vt:lpstr>4.1B</vt:lpstr>
      <vt:lpstr>Table B</vt:lpstr>
      <vt:lpstr>C1</vt:lpstr>
      <vt:lpstr>C2</vt:lpstr>
      <vt:lpstr>'2.1'!_Toc183007882</vt:lpstr>
      <vt:lpstr>'1.0'!_Toc184380839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lakidzane bikane</dc:creator>
  <cp:lastModifiedBy>Zibo Albert</cp:lastModifiedBy>
  <dcterms:created xsi:type="dcterms:W3CDTF">2024-12-02T08:04:49Z</dcterms:created>
  <dcterms:modified xsi:type="dcterms:W3CDTF">2025-01-20T08:46:59Z</dcterms:modified>
</cp:coreProperties>
</file>