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masike\Desktop\Trade\"/>
    </mc:Choice>
  </mc:AlternateContent>
  <bookViews>
    <workbookView xWindow="0" yWindow="0" windowWidth="16290" windowHeight="12200" firstSheet="6" activeTab="11"/>
  </bookViews>
  <sheets>
    <sheet name="Revision" sheetId="20" r:id="rId1"/>
    <sheet name="Table 1.0" sheetId="1" r:id="rId2"/>
    <sheet name="Table 2.1" sheetId="2" r:id="rId3"/>
    <sheet name="Table 2.2" sheetId="4" r:id="rId4"/>
    <sheet name="Table 2,3" sheetId="6" r:id="rId5"/>
    <sheet name="Table 3.1" sheetId="3" r:id="rId6"/>
    <sheet name="Table 3.2" sheetId="5" r:id="rId7"/>
    <sheet name="Table 4.1" sheetId="7" r:id="rId8"/>
    <sheet name="Table 4.2" sheetId="15" r:id="rId9"/>
    <sheet name="Table B" sheetId="8" r:id="rId10"/>
    <sheet name="Table C1" sheetId="9" r:id="rId11"/>
    <sheet name="Table C2" sheetId="18" r:id="rId1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 i="20" l="1"/>
  <c r="K5" i="20"/>
  <c r="J5" i="20"/>
  <c r="M5" i="20" s="1"/>
  <c r="I7" i="20"/>
  <c r="I5" i="20"/>
  <c r="H7" i="20"/>
  <c r="H5" i="20"/>
  <c r="G7" i="20"/>
  <c r="G5" i="20"/>
  <c r="D7" i="20"/>
  <c r="D5" i="20"/>
  <c r="D9" i="1"/>
  <c r="E16" i="18" l="1"/>
  <c r="D16" i="18"/>
  <c r="F63" i="15"/>
  <c r="F62" i="15"/>
  <c r="D61" i="15"/>
  <c r="E61" i="15" s="1"/>
  <c r="D59" i="15"/>
  <c r="D60" i="15" s="1"/>
  <c r="F58" i="15"/>
  <c r="E58" i="15"/>
  <c r="F57" i="15"/>
  <c r="F56" i="15"/>
  <c r="F55" i="15"/>
  <c r="F54" i="15"/>
  <c r="F53" i="15"/>
  <c r="F52" i="15"/>
  <c r="F51" i="15"/>
  <c r="F50" i="15"/>
  <c r="F49" i="15"/>
  <c r="F48" i="15"/>
  <c r="F47" i="15"/>
  <c r="F46" i="15"/>
  <c r="F45" i="15"/>
  <c r="F44" i="15"/>
  <c r="F43" i="15"/>
  <c r="F42" i="15"/>
  <c r="F41" i="15"/>
  <c r="E41" i="15"/>
  <c r="F40" i="15"/>
  <c r="E40" i="15"/>
  <c r="F39" i="15"/>
  <c r="F38" i="15"/>
  <c r="F37" i="15"/>
  <c r="F36" i="15"/>
  <c r="F35" i="15"/>
  <c r="F34" i="15"/>
  <c r="AE27" i="5"/>
  <c r="AD27" i="5"/>
  <c r="AC27" i="5"/>
  <c r="AB27" i="5"/>
  <c r="AA27" i="5"/>
  <c r="Z27" i="5"/>
  <c r="Y27" i="5"/>
  <c r="X27" i="5"/>
  <c r="W27" i="5"/>
  <c r="V27" i="5"/>
  <c r="U27" i="5"/>
  <c r="T27" i="5"/>
  <c r="S27" i="5"/>
  <c r="AE26" i="5"/>
  <c r="AD26" i="5"/>
  <c r="AC26" i="5"/>
  <c r="AB26" i="5"/>
  <c r="AA26" i="5"/>
  <c r="Z26" i="5"/>
  <c r="Y26" i="5"/>
  <c r="X26" i="5"/>
  <c r="W26" i="5"/>
  <c r="V26" i="5"/>
  <c r="U26" i="5"/>
  <c r="T26" i="5"/>
  <c r="S26" i="5"/>
  <c r="AE25" i="5"/>
  <c r="AD25" i="5"/>
  <c r="AC25" i="5"/>
  <c r="AB25" i="5"/>
  <c r="AA25" i="5"/>
  <c r="Z25" i="5"/>
  <c r="Y25" i="5"/>
  <c r="X25" i="5"/>
  <c r="W25" i="5"/>
  <c r="V25" i="5"/>
  <c r="U25" i="5"/>
  <c r="T25" i="5"/>
  <c r="S25" i="5"/>
  <c r="AE24" i="5"/>
  <c r="AD24" i="5"/>
  <c r="AC24" i="5"/>
  <c r="AB24" i="5"/>
  <c r="AA24" i="5"/>
  <c r="Z24" i="5"/>
  <c r="Y24" i="5"/>
  <c r="X24" i="5"/>
  <c r="W24" i="5"/>
  <c r="V24" i="5"/>
  <c r="U24" i="5"/>
  <c r="T24" i="5"/>
  <c r="S24" i="5"/>
  <c r="AE23" i="5"/>
  <c r="AD23" i="5"/>
  <c r="AC23" i="5"/>
  <c r="AB23" i="5"/>
  <c r="AA23" i="5"/>
  <c r="Z23" i="5"/>
  <c r="Y23" i="5"/>
  <c r="X23" i="5"/>
  <c r="W23" i="5"/>
  <c r="V23" i="5"/>
  <c r="U23" i="5"/>
  <c r="T23" i="5"/>
  <c r="S23" i="5"/>
  <c r="AE22" i="5"/>
  <c r="AD22" i="5"/>
  <c r="AC22" i="5"/>
  <c r="AB22" i="5"/>
  <c r="AA22" i="5"/>
  <c r="Z22" i="5"/>
  <c r="Y22" i="5"/>
  <c r="X22" i="5"/>
  <c r="W22" i="5"/>
  <c r="V22" i="5"/>
  <c r="U22" i="5"/>
  <c r="T22" i="5"/>
  <c r="S22" i="5"/>
  <c r="AE21" i="5"/>
  <c r="AD21" i="5"/>
  <c r="AC21" i="5"/>
  <c r="AB21" i="5"/>
  <c r="AA21" i="5"/>
  <c r="Z21" i="5"/>
  <c r="Y21" i="5"/>
  <c r="X21" i="5"/>
  <c r="W21" i="5"/>
  <c r="V21" i="5"/>
  <c r="U21" i="5"/>
  <c r="T21" i="5"/>
  <c r="S21" i="5"/>
  <c r="AE20" i="5"/>
  <c r="AD20" i="5"/>
  <c r="AC20" i="5"/>
  <c r="AB20" i="5"/>
  <c r="AA20" i="5"/>
  <c r="Z20" i="5"/>
  <c r="Y20" i="5"/>
  <c r="X20" i="5"/>
  <c r="W20" i="5"/>
  <c r="V20" i="5"/>
  <c r="U20" i="5"/>
  <c r="T20" i="5"/>
  <c r="S20" i="5"/>
  <c r="AE19" i="5"/>
  <c r="AD19" i="5"/>
  <c r="AC19" i="5"/>
  <c r="AB19" i="5"/>
  <c r="AA19" i="5"/>
  <c r="Z19" i="5"/>
  <c r="Y19" i="5"/>
  <c r="X19" i="5"/>
  <c r="W19" i="5"/>
  <c r="V19" i="5"/>
  <c r="U19" i="5"/>
  <c r="T19" i="5"/>
  <c r="S19" i="5"/>
  <c r="AE18" i="5"/>
  <c r="AD18" i="5"/>
  <c r="AC18" i="5"/>
  <c r="AB18" i="5"/>
  <c r="AA18" i="5"/>
  <c r="Z18" i="5"/>
  <c r="Y18" i="5"/>
  <c r="X18" i="5"/>
  <c r="W18" i="5"/>
  <c r="V18" i="5"/>
  <c r="U18" i="5"/>
  <c r="T18" i="5"/>
  <c r="S18" i="5"/>
  <c r="AE17" i="5"/>
  <c r="AD17" i="5"/>
  <c r="AC17" i="5"/>
  <c r="AB17" i="5"/>
  <c r="AA17" i="5"/>
  <c r="Z17" i="5"/>
  <c r="Y17" i="5"/>
  <c r="X17" i="5"/>
  <c r="W17" i="5"/>
  <c r="V17" i="5"/>
  <c r="U17" i="5"/>
  <c r="T17" i="5"/>
  <c r="S17" i="5"/>
  <c r="AE16" i="5"/>
  <c r="AD16" i="5"/>
  <c r="AC16" i="5"/>
  <c r="AB16" i="5"/>
  <c r="AA16" i="5"/>
  <c r="Z16" i="5"/>
  <c r="Y16" i="5"/>
  <c r="X16" i="5"/>
  <c r="W16" i="5"/>
  <c r="V16" i="5"/>
  <c r="U16" i="5"/>
  <c r="T16" i="5"/>
  <c r="S16" i="5"/>
  <c r="AE15" i="5"/>
  <c r="AD15" i="5"/>
  <c r="AC15" i="5"/>
  <c r="AB15" i="5"/>
  <c r="AA15" i="5"/>
  <c r="Z15" i="5"/>
  <c r="Y15" i="5"/>
  <c r="X15" i="5"/>
  <c r="W15" i="5"/>
  <c r="V15" i="5"/>
  <c r="U15" i="5"/>
  <c r="T15" i="5"/>
  <c r="S15" i="5"/>
  <c r="AE14" i="5"/>
  <c r="AD14" i="5"/>
  <c r="AC14" i="5"/>
  <c r="AB14" i="5"/>
  <c r="AA14" i="5"/>
  <c r="Z14" i="5"/>
  <c r="Y14" i="5"/>
  <c r="X14" i="5"/>
  <c r="W14" i="5"/>
  <c r="V14" i="5"/>
  <c r="U14" i="5"/>
  <c r="T14" i="5"/>
  <c r="S14" i="5"/>
  <c r="AE13" i="5"/>
  <c r="AD13" i="5"/>
  <c r="AC13" i="5"/>
  <c r="AB13" i="5"/>
  <c r="AA13" i="5"/>
  <c r="Z13" i="5"/>
  <c r="Y13" i="5"/>
  <c r="X13" i="5"/>
  <c r="W13" i="5"/>
  <c r="V13" i="5"/>
  <c r="U13" i="5"/>
  <c r="T13" i="5"/>
  <c r="S13" i="5"/>
  <c r="AE12" i="5"/>
  <c r="AD12" i="5"/>
  <c r="AC12" i="5"/>
  <c r="AB12" i="5"/>
  <c r="AA12" i="5"/>
  <c r="Z12" i="5"/>
  <c r="Y12" i="5"/>
  <c r="X12" i="5"/>
  <c r="W12" i="5"/>
  <c r="V12" i="5"/>
  <c r="U12" i="5"/>
  <c r="T12" i="5"/>
  <c r="S12" i="5"/>
  <c r="AE11" i="5"/>
  <c r="AD11" i="5"/>
  <c r="AC11" i="5"/>
  <c r="AB11" i="5"/>
  <c r="AA11" i="5"/>
  <c r="Z11" i="5"/>
  <c r="Y11" i="5"/>
  <c r="X11" i="5"/>
  <c r="W11" i="5"/>
  <c r="V11" i="5"/>
  <c r="U11" i="5"/>
  <c r="T11" i="5"/>
  <c r="S11" i="5"/>
  <c r="AE10" i="5"/>
  <c r="AD10" i="5"/>
  <c r="AC10" i="5"/>
  <c r="AB10" i="5"/>
  <c r="AA10" i="5"/>
  <c r="Z10" i="5"/>
  <c r="Y10" i="5"/>
  <c r="X10" i="5"/>
  <c r="W10" i="5"/>
  <c r="V10" i="5"/>
  <c r="U10" i="5"/>
  <c r="T10" i="5"/>
  <c r="S10" i="5"/>
  <c r="AE9" i="5"/>
  <c r="AD9" i="5"/>
  <c r="AC9" i="5"/>
  <c r="AB9" i="5"/>
  <c r="AA9" i="5"/>
  <c r="Z9" i="5"/>
  <c r="Y9" i="5"/>
  <c r="X9" i="5"/>
  <c r="W9" i="5"/>
  <c r="V9" i="5"/>
  <c r="U9" i="5"/>
  <c r="T9" i="5"/>
  <c r="S9" i="5"/>
  <c r="AE8" i="5"/>
  <c r="AD8" i="5"/>
  <c r="AC8" i="5"/>
  <c r="AB8" i="5"/>
  <c r="AA8" i="5"/>
  <c r="Z8" i="5"/>
  <c r="Y8" i="5"/>
  <c r="X8" i="5"/>
  <c r="W8" i="5"/>
  <c r="V8" i="5"/>
  <c r="U8" i="5"/>
  <c r="T8" i="5"/>
  <c r="S8" i="5"/>
  <c r="AE7" i="5"/>
  <c r="AD7" i="5"/>
  <c r="AC7" i="5"/>
  <c r="AB7" i="5"/>
  <c r="AA7" i="5"/>
  <c r="Z7" i="5"/>
  <c r="Y7" i="5"/>
  <c r="X7" i="5"/>
  <c r="W7" i="5"/>
  <c r="V7" i="5"/>
  <c r="U7" i="5"/>
  <c r="T7" i="5"/>
  <c r="S7" i="5"/>
  <c r="AE6" i="5"/>
  <c r="AD6" i="5"/>
  <c r="AC6" i="5"/>
  <c r="AB6" i="5"/>
  <c r="AA6" i="5"/>
  <c r="Z6" i="5"/>
  <c r="Y6" i="5"/>
  <c r="X6" i="5"/>
  <c r="W6" i="5"/>
  <c r="V6" i="5"/>
  <c r="U6" i="5"/>
  <c r="T6" i="5"/>
  <c r="S6" i="5"/>
  <c r="AE5" i="5"/>
  <c r="AD5" i="5"/>
  <c r="AC5" i="5"/>
  <c r="AB5" i="5"/>
  <c r="AA5" i="5"/>
  <c r="Z5" i="5"/>
  <c r="Y5" i="5"/>
  <c r="X5" i="5"/>
  <c r="W5" i="5"/>
  <c r="V5" i="5"/>
  <c r="U5" i="5"/>
  <c r="T5" i="5"/>
  <c r="S5" i="5"/>
  <c r="AF26" i="3"/>
  <c r="AE26" i="3"/>
  <c r="AD26" i="3"/>
  <c r="AC26" i="3"/>
  <c r="AB26" i="3"/>
  <c r="AA26" i="3"/>
  <c r="Z26" i="3"/>
  <c r="Y26" i="3"/>
  <c r="X26" i="3"/>
  <c r="W26" i="3"/>
  <c r="V26" i="3"/>
  <c r="U26" i="3"/>
  <c r="T26" i="3"/>
  <c r="AF25" i="3"/>
  <c r="AE25" i="3"/>
  <c r="AD25" i="3"/>
  <c r="AC25" i="3"/>
  <c r="AB25" i="3"/>
  <c r="AA25" i="3"/>
  <c r="Z25" i="3"/>
  <c r="Y25" i="3"/>
  <c r="X25" i="3"/>
  <c r="W25" i="3"/>
  <c r="V25" i="3"/>
  <c r="U25" i="3"/>
  <c r="T25" i="3"/>
  <c r="AF24" i="3"/>
  <c r="AE24" i="3"/>
  <c r="AD24" i="3"/>
  <c r="AC24" i="3"/>
  <c r="AB24" i="3"/>
  <c r="AA24" i="3"/>
  <c r="Z24" i="3"/>
  <c r="Y24" i="3"/>
  <c r="X24" i="3"/>
  <c r="W24" i="3"/>
  <c r="V24" i="3"/>
  <c r="U24" i="3"/>
  <c r="T24" i="3"/>
  <c r="AF23" i="3"/>
  <c r="AE23" i="3"/>
  <c r="AD23" i="3"/>
  <c r="AC23" i="3"/>
  <c r="AB23" i="3"/>
  <c r="AA23" i="3"/>
  <c r="Z23" i="3"/>
  <c r="Y23" i="3"/>
  <c r="X23" i="3"/>
  <c r="W23" i="3"/>
  <c r="V23" i="3"/>
  <c r="U23" i="3"/>
  <c r="T23" i="3"/>
  <c r="AF22" i="3"/>
  <c r="AE22" i="3"/>
  <c r="AD22" i="3"/>
  <c r="AC22" i="3"/>
  <c r="AB22" i="3"/>
  <c r="AA22" i="3"/>
  <c r="Z22" i="3"/>
  <c r="Y22" i="3"/>
  <c r="X22" i="3"/>
  <c r="W22" i="3"/>
  <c r="V22" i="3"/>
  <c r="U22" i="3"/>
  <c r="T22" i="3"/>
  <c r="AF21" i="3"/>
  <c r="AE21" i="3"/>
  <c r="AD21" i="3"/>
  <c r="AC21" i="3"/>
  <c r="AB21" i="3"/>
  <c r="AA21" i="3"/>
  <c r="Z21" i="3"/>
  <c r="Y21" i="3"/>
  <c r="X21" i="3"/>
  <c r="W21" i="3"/>
  <c r="V21" i="3"/>
  <c r="U21" i="3"/>
  <c r="T21" i="3"/>
  <c r="AF20" i="3"/>
  <c r="AE20" i="3"/>
  <c r="AD20" i="3"/>
  <c r="AC20" i="3"/>
  <c r="AB20" i="3"/>
  <c r="AA20" i="3"/>
  <c r="Z20" i="3"/>
  <c r="Y20" i="3"/>
  <c r="X20" i="3"/>
  <c r="W20" i="3"/>
  <c r="V20" i="3"/>
  <c r="U20" i="3"/>
  <c r="T20" i="3"/>
  <c r="AF19" i="3"/>
  <c r="AE19" i="3"/>
  <c r="AD19" i="3"/>
  <c r="AC19" i="3"/>
  <c r="AB19" i="3"/>
  <c r="AA19" i="3"/>
  <c r="Z19" i="3"/>
  <c r="Y19" i="3"/>
  <c r="X19" i="3"/>
  <c r="W19" i="3"/>
  <c r="V19" i="3"/>
  <c r="U19" i="3"/>
  <c r="T19" i="3"/>
  <c r="AF18" i="3"/>
  <c r="AE18" i="3"/>
  <c r="AD18" i="3"/>
  <c r="AC18" i="3"/>
  <c r="AB18" i="3"/>
  <c r="AA18" i="3"/>
  <c r="Z18" i="3"/>
  <c r="Y18" i="3"/>
  <c r="X18" i="3"/>
  <c r="W18" i="3"/>
  <c r="V18" i="3"/>
  <c r="U18" i="3"/>
  <c r="T18" i="3"/>
  <c r="AF17" i="3"/>
  <c r="AE17" i="3"/>
  <c r="AD17" i="3"/>
  <c r="AC17" i="3"/>
  <c r="AB17" i="3"/>
  <c r="AA17" i="3"/>
  <c r="Z17" i="3"/>
  <c r="Y17" i="3"/>
  <c r="X17" i="3"/>
  <c r="W17" i="3"/>
  <c r="V17" i="3"/>
  <c r="U17" i="3"/>
  <c r="T17" i="3"/>
  <c r="AF16" i="3"/>
  <c r="AE16" i="3"/>
  <c r="AD16" i="3"/>
  <c r="AC16" i="3"/>
  <c r="AB16" i="3"/>
  <c r="AA16" i="3"/>
  <c r="Z16" i="3"/>
  <c r="Y16" i="3"/>
  <c r="X16" i="3"/>
  <c r="W16" i="3"/>
  <c r="V16" i="3"/>
  <c r="U16" i="3"/>
  <c r="T16" i="3"/>
  <c r="AF15" i="3"/>
  <c r="AE15" i="3"/>
  <c r="AD15" i="3"/>
  <c r="AC15" i="3"/>
  <c r="AB15" i="3"/>
  <c r="AA15" i="3"/>
  <c r="Z15" i="3"/>
  <c r="Y15" i="3"/>
  <c r="X15" i="3"/>
  <c r="W15" i="3"/>
  <c r="V15" i="3"/>
  <c r="U15" i="3"/>
  <c r="T15" i="3"/>
  <c r="AF14" i="3"/>
  <c r="AE14" i="3"/>
  <c r="AD14" i="3"/>
  <c r="AC14" i="3"/>
  <c r="AB14" i="3"/>
  <c r="AA14" i="3"/>
  <c r="Z14" i="3"/>
  <c r="Y14" i="3"/>
  <c r="X14" i="3"/>
  <c r="W14" i="3"/>
  <c r="V14" i="3"/>
  <c r="U14" i="3"/>
  <c r="T14" i="3"/>
  <c r="AF13" i="3"/>
  <c r="AE13" i="3"/>
  <c r="AD13" i="3"/>
  <c r="AC13" i="3"/>
  <c r="AB13" i="3"/>
  <c r="AA13" i="3"/>
  <c r="Z13" i="3"/>
  <c r="Y13" i="3"/>
  <c r="X13" i="3"/>
  <c r="W13" i="3"/>
  <c r="V13" i="3"/>
  <c r="U13" i="3"/>
  <c r="T13" i="3"/>
  <c r="AF12" i="3"/>
  <c r="AE12" i="3"/>
  <c r="AD12" i="3"/>
  <c r="AC12" i="3"/>
  <c r="AB12" i="3"/>
  <c r="AA12" i="3"/>
  <c r="Z12" i="3"/>
  <c r="Y12" i="3"/>
  <c r="X12" i="3"/>
  <c r="W12" i="3"/>
  <c r="V12" i="3"/>
  <c r="U12" i="3"/>
  <c r="T12" i="3"/>
  <c r="AF11" i="3"/>
  <c r="AE11" i="3"/>
  <c r="AD11" i="3"/>
  <c r="AC11" i="3"/>
  <c r="AB11" i="3"/>
  <c r="AA11" i="3"/>
  <c r="Z11" i="3"/>
  <c r="Y11" i="3"/>
  <c r="X11" i="3"/>
  <c r="W11" i="3"/>
  <c r="V11" i="3"/>
  <c r="U11" i="3"/>
  <c r="T11" i="3"/>
  <c r="AF10" i="3"/>
  <c r="AE10" i="3"/>
  <c r="AD10" i="3"/>
  <c r="AC10" i="3"/>
  <c r="AB10" i="3"/>
  <c r="AA10" i="3"/>
  <c r="Z10" i="3"/>
  <c r="Y10" i="3"/>
  <c r="X10" i="3"/>
  <c r="W10" i="3"/>
  <c r="V10" i="3"/>
  <c r="U10" i="3"/>
  <c r="T10" i="3"/>
  <c r="AF9" i="3"/>
  <c r="AE9" i="3"/>
  <c r="AD9" i="3"/>
  <c r="AC9" i="3"/>
  <c r="AB9" i="3"/>
  <c r="AA9" i="3"/>
  <c r="Z9" i="3"/>
  <c r="Y9" i="3"/>
  <c r="X9" i="3"/>
  <c r="W9" i="3"/>
  <c r="V9" i="3"/>
  <c r="U9" i="3"/>
  <c r="T9" i="3"/>
  <c r="AF8" i="3"/>
  <c r="AE8" i="3"/>
  <c r="AD8" i="3"/>
  <c r="AC8" i="3"/>
  <c r="AB8" i="3"/>
  <c r="AA8" i="3"/>
  <c r="Z8" i="3"/>
  <c r="Y8" i="3"/>
  <c r="X8" i="3"/>
  <c r="W8" i="3"/>
  <c r="V8" i="3"/>
  <c r="U8" i="3"/>
  <c r="T8" i="3"/>
  <c r="AF7" i="3"/>
  <c r="AE7" i="3"/>
  <c r="AD7" i="3"/>
  <c r="AC7" i="3"/>
  <c r="AB7" i="3"/>
  <c r="AA7" i="3"/>
  <c r="Z7" i="3"/>
  <c r="Y7" i="3"/>
  <c r="X7" i="3"/>
  <c r="W7" i="3"/>
  <c r="V7" i="3"/>
  <c r="U7" i="3"/>
  <c r="T7" i="3"/>
  <c r="AF6" i="3"/>
  <c r="AE6" i="3"/>
  <c r="AD6" i="3"/>
  <c r="AC6" i="3"/>
  <c r="AB6" i="3"/>
  <c r="AA6" i="3"/>
  <c r="Z6" i="3"/>
  <c r="Y6" i="3"/>
  <c r="X6" i="3"/>
  <c r="W6" i="3"/>
  <c r="V6" i="3"/>
  <c r="U6" i="3"/>
  <c r="T6" i="3"/>
  <c r="AF5" i="3"/>
  <c r="AE5" i="3"/>
  <c r="AD5" i="3"/>
  <c r="AC5" i="3"/>
  <c r="AB5" i="3"/>
  <c r="AA5" i="3"/>
  <c r="Z5" i="3"/>
  <c r="Y5" i="3"/>
  <c r="X5" i="3"/>
  <c r="W5" i="3"/>
  <c r="V5" i="3"/>
  <c r="U5" i="3"/>
  <c r="T5" i="3"/>
  <c r="AF4" i="3"/>
  <c r="AE4" i="3"/>
  <c r="AD4" i="3"/>
  <c r="AC4" i="3"/>
  <c r="AB4" i="3"/>
  <c r="AA4" i="3"/>
  <c r="Z4" i="3"/>
  <c r="Y4" i="3"/>
  <c r="X4" i="3"/>
  <c r="W4" i="3"/>
  <c r="V4" i="3"/>
  <c r="U4" i="3"/>
  <c r="T4" i="3"/>
  <c r="I56" i="1"/>
  <c r="G56" i="1"/>
  <c r="F56" i="1"/>
  <c r="I55" i="1"/>
  <c r="H55" i="1"/>
  <c r="H56" i="1" s="1"/>
  <c r="G55" i="1"/>
  <c r="F55" i="1"/>
  <c r="E55" i="1"/>
  <c r="E56" i="1" s="1"/>
  <c r="C55" i="1"/>
  <c r="C56" i="1" s="1"/>
  <c r="C54" i="1"/>
  <c r="J53" i="1"/>
  <c r="I53" i="1"/>
  <c r="H53" i="1"/>
  <c r="G53" i="1"/>
  <c r="F53" i="1"/>
  <c r="E53" i="1"/>
  <c r="C53" i="1"/>
  <c r="J52" i="1"/>
  <c r="D52" i="1"/>
  <c r="J51" i="1"/>
  <c r="D51" i="1"/>
  <c r="J50" i="1"/>
  <c r="D50" i="1"/>
  <c r="D53" i="1" s="1"/>
  <c r="J49" i="1"/>
  <c r="I49" i="1"/>
  <c r="H49" i="1"/>
  <c r="G49" i="1"/>
  <c r="F49" i="1"/>
  <c r="E49" i="1"/>
  <c r="C49" i="1"/>
  <c r="J48" i="1"/>
  <c r="D48" i="1"/>
  <c r="J47" i="1"/>
  <c r="D47" i="1"/>
  <c r="J46" i="1"/>
  <c r="D46" i="1"/>
  <c r="D49" i="1" s="1"/>
  <c r="I45" i="1"/>
  <c r="H45" i="1"/>
  <c r="G45" i="1"/>
  <c r="F45" i="1"/>
  <c r="E45" i="1"/>
  <c r="C45" i="1"/>
  <c r="J44" i="1"/>
  <c r="D44" i="1"/>
  <c r="J43" i="1"/>
  <c r="D43" i="1"/>
  <c r="J42" i="1"/>
  <c r="J45" i="1" s="1"/>
  <c r="D42" i="1"/>
  <c r="I41" i="1"/>
  <c r="H41" i="1"/>
  <c r="G41" i="1"/>
  <c r="F41" i="1"/>
  <c r="E41" i="1"/>
  <c r="C41" i="1"/>
  <c r="J40" i="1"/>
  <c r="D40" i="1"/>
  <c r="J39" i="1"/>
  <c r="D39" i="1"/>
  <c r="J38" i="1"/>
  <c r="D38" i="1"/>
  <c r="C37" i="1"/>
  <c r="J36" i="1"/>
  <c r="I36" i="1"/>
  <c r="H36" i="1"/>
  <c r="G36" i="1"/>
  <c r="F36" i="1"/>
  <c r="E36" i="1"/>
  <c r="C36" i="1"/>
  <c r="J35" i="1"/>
  <c r="D35" i="1"/>
  <c r="J34" i="1"/>
  <c r="D34" i="1"/>
  <c r="J33" i="1"/>
  <c r="D33" i="1"/>
  <c r="I32" i="1"/>
  <c r="H32" i="1"/>
  <c r="G32" i="1"/>
  <c r="F32" i="1"/>
  <c r="E32" i="1"/>
  <c r="C32" i="1"/>
  <c r="J31" i="1"/>
  <c r="D31" i="1"/>
  <c r="J30" i="1"/>
  <c r="D30" i="1"/>
  <c r="J29" i="1"/>
  <c r="J32" i="1" s="1"/>
  <c r="D29" i="1"/>
  <c r="I28" i="1"/>
  <c r="H28" i="1"/>
  <c r="G28" i="1"/>
  <c r="F28" i="1"/>
  <c r="E28" i="1"/>
  <c r="C28" i="1"/>
  <c r="J27" i="1"/>
  <c r="D27" i="1"/>
  <c r="J26" i="1"/>
  <c r="D26" i="1"/>
  <c r="J25" i="1"/>
  <c r="J28" i="1" s="1"/>
  <c r="D25" i="1"/>
  <c r="D28" i="1" s="1"/>
  <c r="I24" i="1"/>
  <c r="H24" i="1"/>
  <c r="G24" i="1"/>
  <c r="F24" i="1"/>
  <c r="E24" i="1"/>
  <c r="C24" i="1"/>
  <c r="J23" i="1"/>
  <c r="D23" i="1"/>
  <c r="J22" i="1"/>
  <c r="D22" i="1"/>
  <c r="J21" i="1"/>
  <c r="J24" i="1" s="1"/>
  <c r="J37" i="1" s="1"/>
  <c r="D21" i="1"/>
  <c r="I20" i="1"/>
  <c r="I19" i="1"/>
  <c r="H19" i="1"/>
  <c r="G19" i="1"/>
  <c r="F19" i="1"/>
  <c r="E19" i="1"/>
  <c r="C19" i="1"/>
  <c r="J18" i="1"/>
  <c r="D18" i="1"/>
  <c r="J17" i="1"/>
  <c r="D17" i="1"/>
  <c r="D19" i="1" s="1"/>
  <c r="J16" i="1"/>
  <c r="D16" i="1"/>
  <c r="I15" i="1"/>
  <c r="H15" i="1"/>
  <c r="G15" i="1"/>
  <c r="F15" i="1"/>
  <c r="E15" i="1"/>
  <c r="C15" i="1"/>
  <c r="J14" i="1"/>
  <c r="D14" i="1"/>
  <c r="D15" i="1" s="1"/>
  <c r="J13" i="1"/>
  <c r="D13" i="1"/>
  <c r="J12" i="1"/>
  <c r="D12" i="1"/>
  <c r="I11" i="1"/>
  <c r="H11" i="1"/>
  <c r="G11" i="1"/>
  <c r="F11" i="1"/>
  <c r="E11" i="1"/>
  <c r="C11" i="1"/>
  <c r="J10" i="1"/>
  <c r="D10" i="1"/>
  <c r="J9" i="1"/>
  <c r="J11" i="1" s="1"/>
  <c r="J8" i="1"/>
  <c r="D8" i="1"/>
  <c r="I7" i="1"/>
  <c r="H7" i="1"/>
  <c r="G7" i="1"/>
  <c r="F7" i="1"/>
  <c r="E7" i="1"/>
  <c r="E20" i="1" s="1"/>
  <c r="C7" i="1"/>
  <c r="J6" i="1"/>
  <c r="D6" i="1"/>
  <c r="J5" i="1"/>
  <c r="J7" i="1" s="1"/>
  <c r="D5" i="1"/>
  <c r="J4" i="1"/>
  <c r="D4" i="1"/>
  <c r="L7" i="20"/>
  <c r="K7" i="20"/>
  <c r="J7" i="20"/>
  <c r="M7" i="20" s="1"/>
  <c r="L6" i="20"/>
  <c r="K6" i="20"/>
  <c r="I6" i="20"/>
  <c r="H6" i="20"/>
  <c r="G6" i="20"/>
  <c r="J6" i="20" s="1"/>
  <c r="M6" i="20" s="1"/>
  <c r="D6" i="20"/>
  <c r="D32" i="1" l="1"/>
  <c r="D45" i="1"/>
  <c r="E37" i="1"/>
  <c r="D11" i="1"/>
  <c r="J55" i="1"/>
  <c r="J56" i="1" s="1"/>
  <c r="J15" i="1"/>
  <c r="H37" i="1"/>
  <c r="E54" i="1"/>
  <c r="D36" i="1"/>
  <c r="I37" i="1"/>
  <c r="F54" i="1"/>
  <c r="E35" i="15"/>
  <c r="E53" i="15"/>
  <c r="E52" i="15"/>
  <c r="E34" i="15"/>
  <c r="E46" i="15"/>
  <c r="E47" i="15"/>
  <c r="E36" i="15"/>
  <c r="E42" i="15"/>
  <c r="E48" i="15"/>
  <c r="E54" i="15"/>
  <c r="E37" i="15"/>
  <c r="E43" i="15"/>
  <c r="E55" i="15"/>
  <c r="E38" i="15"/>
  <c r="E44" i="15"/>
  <c r="E50" i="15"/>
  <c r="E56" i="15"/>
  <c r="F61" i="15"/>
  <c r="E49" i="15"/>
  <c r="E39" i="15"/>
  <c r="E45" i="15"/>
  <c r="E51" i="15"/>
  <c r="E57" i="15"/>
  <c r="D24" i="1"/>
  <c r="F37" i="1"/>
  <c r="D7" i="1"/>
  <c r="D41" i="1"/>
  <c r="D55" i="1"/>
  <c r="D56" i="1" s="1"/>
  <c r="F20" i="1"/>
  <c r="G54" i="1"/>
  <c r="G20" i="1"/>
  <c r="G37" i="1"/>
  <c r="H54" i="1"/>
  <c r="H20" i="1"/>
  <c r="I54" i="1"/>
  <c r="C20" i="1"/>
  <c r="J41" i="1"/>
  <c r="J19" i="1"/>
  <c r="F60" i="15"/>
  <c r="E60" i="15"/>
  <c r="E59" i="15"/>
  <c r="F59" i="15"/>
  <c r="J54" i="1" l="1"/>
  <c r="D54" i="1"/>
  <c r="D37" i="1"/>
  <c r="J20" i="1"/>
  <c r="D20" i="1"/>
</calcChain>
</file>

<file path=xl/sharedStrings.xml><?xml version="1.0" encoding="utf-8"?>
<sst xmlns="http://schemas.openxmlformats.org/spreadsheetml/2006/main" count="753" uniqueCount="371">
  <si>
    <t>Total Export</t>
  </si>
  <si>
    <t>May</t>
  </si>
  <si>
    <t>September</t>
  </si>
  <si>
    <t>November</t>
  </si>
  <si>
    <t>December</t>
  </si>
  <si>
    <t>Year</t>
  </si>
  <si>
    <t>2022</t>
  </si>
  <si>
    <t>2023</t>
  </si>
  <si>
    <t>2024</t>
  </si>
  <si>
    <t>Indicators</t>
  </si>
  <si>
    <t>Period \ HS</t>
  </si>
  <si>
    <t>Chemicals &amp; Rubber Products</t>
  </si>
  <si>
    <t>Diamonds</t>
  </si>
  <si>
    <t>Fuel</t>
  </si>
  <si>
    <t>Furniture</t>
  </si>
  <si>
    <t>Wood &amp; Paper Products</t>
  </si>
  <si>
    <t>Period</t>
  </si>
  <si>
    <t>Partner \ HS</t>
  </si>
  <si>
    <t>Lesotho</t>
  </si>
  <si>
    <t>Namibia</t>
  </si>
  <si>
    <t>South Africa</t>
  </si>
  <si>
    <t>SACU</t>
  </si>
  <si>
    <t>Mozambique</t>
  </si>
  <si>
    <t>Zambia</t>
  </si>
  <si>
    <t>Zimbabwe</t>
  </si>
  <si>
    <t>SADC</t>
  </si>
  <si>
    <t>China</t>
  </si>
  <si>
    <t>India</t>
  </si>
  <si>
    <t>Japan</t>
  </si>
  <si>
    <t>Asia</t>
  </si>
  <si>
    <t>Belgium</t>
  </si>
  <si>
    <t>Germany</t>
  </si>
  <si>
    <t>EU</t>
  </si>
  <si>
    <t>Australia</t>
  </si>
  <si>
    <t>Canada</t>
  </si>
  <si>
    <t>Gold</t>
  </si>
  <si>
    <t>Iron &amp; Steel Products</t>
  </si>
  <si>
    <t>Live Cattle</t>
  </si>
  <si>
    <t>Meat &amp; Meat Products</t>
  </si>
  <si>
    <t>Anguilla</t>
  </si>
  <si>
    <t>Martins Drift</t>
  </si>
  <si>
    <t>Kazungula Bridge</t>
  </si>
  <si>
    <t>Imports CIF</t>
  </si>
  <si>
    <t>Imports FOB</t>
  </si>
  <si>
    <t>Freight</t>
  </si>
  <si>
    <t>Insurance</t>
  </si>
  <si>
    <t>Domestic Exports</t>
  </si>
  <si>
    <t>Re-Exports</t>
  </si>
  <si>
    <t>Trade Balance</t>
  </si>
  <si>
    <t>Jan_2022</t>
  </si>
  <si>
    <t>Feb</t>
  </si>
  <si>
    <t>Mar</t>
  </si>
  <si>
    <t>Q1</t>
  </si>
  <si>
    <t>Apr</t>
  </si>
  <si>
    <t>Jun</t>
  </si>
  <si>
    <t>Q2</t>
  </si>
  <si>
    <t>Jul</t>
  </si>
  <si>
    <t>Aug</t>
  </si>
  <si>
    <t>Sep</t>
  </si>
  <si>
    <t>Q3</t>
  </si>
  <si>
    <t>Oct</t>
  </si>
  <si>
    <t>Nov</t>
  </si>
  <si>
    <t>Dec</t>
  </si>
  <si>
    <t>Q4</t>
  </si>
  <si>
    <t>Total_2022</t>
  </si>
  <si>
    <t>Jan_2023</t>
  </si>
  <si>
    <t>Total_2023</t>
  </si>
  <si>
    <t>Jan_2024</t>
  </si>
  <si>
    <t>Change</t>
  </si>
  <si>
    <t>% Change</t>
  </si>
  <si>
    <t>Total_2024</t>
  </si>
  <si>
    <t>Table 1.0: Total Merchandise Trade – January 2022 to December  2024 (Million Pula)</t>
  </si>
  <si>
    <t>Food, Beverages &amp; Tobacco</t>
  </si>
  <si>
    <t>Machinery &amp; Electrical Equipment</t>
  </si>
  <si>
    <t>Metals &amp; Metal Products</t>
  </si>
  <si>
    <t>Salt Ores &amp; Related Products</t>
  </si>
  <si>
    <t xml:space="preserve">Textiles &amp; Footwear </t>
  </si>
  <si>
    <t>Vehicle &amp; Transport Equipment</t>
  </si>
  <si>
    <t>Other Goods</t>
  </si>
  <si>
    <t>Total Goods</t>
  </si>
  <si>
    <t>Table 2.1: Principal Import Commodity Groups – January 2022 to December 2024 (Million Pula)</t>
  </si>
  <si>
    <t>% Contribution</t>
  </si>
  <si>
    <t>Coal</t>
  </si>
  <si>
    <t xml:space="preserve">Copper </t>
  </si>
  <si>
    <t>Plastic &amp; Plastic Products</t>
  </si>
  <si>
    <t xml:space="preserve">Salt &amp; Soda Ash </t>
  </si>
  <si>
    <t>Textiles</t>
  </si>
  <si>
    <t>Total</t>
  </si>
  <si>
    <t>FLOWTYPE</t>
  </si>
  <si>
    <t>IMPORTS</t>
  </si>
  <si>
    <t>TOTAL EXPORTS</t>
  </si>
  <si>
    <t>71021000</t>
  </si>
  <si>
    <t>71022100</t>
  </si>
  <si>
    <t>71022900</t>
  </si>
  <si>
    <t>71023100</t>
  </si>
  <si>
    <t>71023900</t>
  </si>
  <si>
    <t>Table 2.3: Diamonds Trade – January 2022 to December 2024 (Million Pula)</t>
  </si>
  <si>
    <t xml:space="preserve">Table 3.1A: Total Imports by Country, Region and Principal Import Commodity Groups - December 2024 (Million Pula) </t>
  </si>
  <si>
    <t>Table 3.1B: Principal Import Commodity Groups as a Percentage of Total Imports at Country and Regional Level – December 2024</t>
  </si>
  <si>
    <t>World</t>
  </si>
  <si>
    <t>Other SADC</t>
  </si>
  <si>
    <t>Other Asia</t>
  </si>
  <si>
    <t>Other EU</t>
  </si>
  <si>
    <t>Rest of the World</t>
  </si>
  <si>
    <t>USA</t>
  </si>
  <si>
    <t>Eswatini</t>
  </si>
  <si>
    <t>Africa</t>
  </si>
  <si>
    <t>Table 3.2A: Total Exports by Country, Region and Principal Export Commodity Groups – December 2024 (Million Pula)</t>
  </si>
  <si>
    <t>Table 3.2B: Principal Export Commodity Groups as a Percentage of Total Exports at Country and Regional Level – December 2024</t>
  </si>
  <si>
    <t>Other Africa</t>
  </si>
  <si>
    <t>UAE</t>
  </si>
  <si>
    <t>01022100</t>
  </si>
  <si>
    <t>Pure-bred breeding animals (cattle)</t>
  </si>
  <si>
    <t>01022900</t>
  </si>
  <si>
    <t>Other (cattle)</t>
  </si>
  <si>
    <t>02023090</t>
  </si>
  <si>
    <t>Other (boneless meat of bovine animals, frozen)</t>
  </si>
  <si>
    <t>Other</t>
  </si>
  <si>
    <t>04011090</t>
  </si>
  <si>
    <t>Other (milk and cream, not concentrated nor containing added sugar or other sweetening matter of a fat content, by weight, not   exceeding 1 per cent)</t>
  </si>
  <si>
    <t>10019900</t>
  </si>
  <si>
    <t>Other (of Wheat (excluding durum wheat) and Meslin )</t>
  </si>
  <si>
    <t>10059010</t>
  </si>
  <si>
    <t>Dried Maize (Corn) kernels or grains fit for human consumption, not further prepared or processed and not packaged as seeds (excluding pop corn (ZEA MAYS EVERTA))</t>
  </si>
  <si>
    <t>10059090</t>
  </si>
  <si>
    <t>Other (Maize (Corn))</t>
  </si>
  <si>
    <t>10063000</t>
  </si>
  <si>
    <t>Semi-milled or wholly milled rice, whether or not polished or glazed</t>
  </si>
  <si>
    <t>11031390</t>
  </si>
  <si>
    <t>Other (Groats and meal of maize (corn))</t>
  </si>
  <si>
    <t>15121910</t>
  </si>
  <si>
    <t>Sunflower-seed or safflower oil and fractions thereof,  Marketed and supplied for use in the process of cooking food</t>
  </si>
  <si>
    <t>17011300</t>
  </si>
  <si>
    <t>CANE SUGAR SPECIFIED IN SUBHEADING NOTE 2 TO THIS CHAPTER</t>
  </si>
  <si>
    <t>19023000</t>
  </si>
  <si>
    <t>Other pasta</t>
  </si>
  <si>
    <t>20099010</t>
  </si>
  <si>
    <t>Mixtures of  Fruit juices</t>
  </si>
  <si>
    <t>21032000</t>
  </si>
  <si>
    <t>TOMATO KETCHUP AND OTHER TOMATO SAUCES</t>
  </si>
  <si>
    <t>21069090</t>
  </si>
  <si>
    <t>Other Food preparations not elsewhere specified or included</t>
  </si>
  <si>
    <t>22029990</t>
  </si>
  <si>
    <t>Other  non-alcoholic beverages, not including fruit or vegetable juices of heading  20.09)</t>
  </si>
  <si>
    <t>22030090</t>
  </si>
  <si>
    <t>Other Beer made from malt, With an alcohol content of 5 per cent or less</t>
  </si>
  <si>
    <t>Other Beer made from malt, With an alcohol content exceeding 5 per cent</t>
  </si>
  <si>
    <t>22060081</t>
  </si>
  <si>
    <t>Other fermented apple or pear beverages, unfortified, with an alcoholic strength of at least 2.5 per cent by volume but not exceeding 15 per cent by volume, With an alcohol content of 5 per cent or less</t>
  </si>
  <si>
    <t>23023000</t>
  </si>
  <si>
    <t>Bran, sharps and other residues, Of wheat</t>
  </si>
  <si>
    <t>23040000</t>
  </si>
  <si>
    <t>Oil-cake and other solid residues, whether or not ground or in the form of pellets, resulting from the extraction of soya-bean oil</t>
  </si>
  <si>
    <t>24022090</t>
  </si>
  <si>
    <t>Other Cigarettes containing tobacco</t>
  </si>
  <si>
    <t>25010090</t>
  </si>
  <si>
    <t>Other Salt, pure sodium chloride or sea water</t>
  </si>
  <si>
    <t>25232900</t>
  </si>
  <si>
    <t>Other Portland cement</t>
  </si>
  <si>
    <t>26030000</t>
  </si>
  <si>
    <t>27011200</t>
  </si>
  <si>
    <t>Bituminous coal</t>
  </si>
  <si>
    <t>27011900</t>
  </si>
  <si>
    <t>Other coal</t>
  </si>
  <si>
    <t>27101202</t>
  </si>
  <si>
    <t>Petrol, as defined in Additional Note 1(b)</t>
  </si>
  <si>
    <t>27101230</t>
  </si>
  <si>
    <t>Distillate fuel, as defined in Additional Note 1(g)</t>
  </si>
  <si>
    <t>27111390</t>
  </si>
  <si>
    <t>Other Butanes, Liquefied</t>
  </si>
  <si>
    <t>27160000</t>
  </si>
  <si>
    <t>ELECTRICAL ENERGY</t>
  </si>
  <si>
    <t>28362000</t>
  </si>
  <si>
    <t>30024200</t>
  </si>
  <si>
    <t>Vaccines for veterinary medicine</t>
  </si>
  <si>
    <t>30039090</t>
  </si>
  <si>
    <t>Other - Medicaments (excluding goods of heading 30.02, 30.05 or 30.06) consisting of two or more constituents which have been mixed together for therapeutic or prophylactic
uses, not put up in measured doses or in forms or packings for retail</t>
  </si>
  <si>
    <t>30049099</t>
  </si>
  <si>
    <t>Other medicaments consisting of mixed or unmixed products for therapeutic or prophylactic uses</t>
  </si>
  <si>
    <t>33049990</t>
  </si>
  <si>
    <t>Other Beauty or make-up preparations and preparations for the care of the skin (other than medicaments), including sunscreen or sun tan preparations</t>
  </si>
  <si>
    <t>34012090</t>
  </si>
  <si>
    <t>Other soap in other forms</t>
  </si>
  <si>
    <t>34029090</t>
  </si>
  <si>
    <t>39172300</t>
  </si>
  <si>
    <t>Tubes, pipes and hoses, rigid, Of polymers of vinyl chloride</t>
  </si>
  <si>
    <t>39251000</t>
  </si>
  <si>
    <t>Reservoirs, tanks, vats and similar containers, of a capacity exceeding 300 li</t>
  </si>
  <si>
    <t>Other clothing accessories</t>
  </si>
  <si>
    <t>44071100</t>
  </si>
  <si>
    <t>Coniferous Wood sawn or chipped lengthwise,  sliced or peeled, whether or not planed, sanded or finger-jointed,  of a thickness exceeding 6 mm, Of pine (Pinus spp.)</t>
  </si>
  <si>
    <t>48202000</t>
  </si>
  <si>
    <t>Exercise books</t>
  </si>
  <si>
    <t>58081000</t>
  </si>
  <si>
    <t>61159600</t>
  </si>
  <si>
    <t>Other Panty hose, tights, stockings, socks and other hosieryand footwear without applied soles, knitted or crocheted, Of synthetic fibres</t>
  </si>
  <si>
    <t>62171090</t>
  </si>
  <si>
    <t>63026090</t>
  </si>
  <si>
    <t>Other Toilet linen and kitchen linen, of terry towelling or similar terry fabrics, of cotton</t>
  </si>
  <si>
    <t>Other footwear</t>
  </si>
  <si>
    <t>64059090</t>
  </si>
  <si>
    <t>68101100</t>
  </si>
  <si>
    <t>Building blocks and bricks</t>
  </si>
  <si>
    <t>68129100</t>
  </si>
  <si>
    <t>Clothing, clothing accessories, footwear and headgear</t>
  </si>
  <si>
    <t>72044900</t>
  </si>
  <si>
    <t>72142000</t>
  </si>
  <si>
    <t>73072990</t>
  </si>
  <si>
    <t>73089099</t>
  </si>
  <si>
    <t>Other Structures and parts of structures</t>
  </si>
  <si>
    <t>74040010</t>
  </si>
  <si>
    <t>74040090</t>
  </si>
  <si>
    <t>74081100</t>
  </si>
  <si>
    <t>82071910</t>
  </si>
  <si>
    <t>Parts of bits (excluding parts used for raise boring and other parts not incorporating cermets)</t>
  </si>
  <si>
    <t>84082000</t>
  </si>
  <si>
    <t>84292000</t>
  </si>
  <si>
    <t>84295190</t>
  </si>
  <si>
    <t>84295900</t>
  </si>
  <si>
    <t>84305000</t>
  </si>
  <si>
    <t>Other machinery, self-propelled</t>
  </si>
  <si>
    <t>84314990</t>
  </si>
  <si>
    <t>84714190</t>
  </si>
  <si>
    <t>Other automatic data processing machines, comprising in the same housing at least a central processing unit and an input ;and output unit, whether or not combined</t>
  </si>
  <si>
    <t>84749000</t>
  </si>
  <si>
    <t>84779000</t>
  </si>
  <si>
    <t>85071099</t>
  </si>
  <si>
    <t>Other lead-acid, of a kind used for starting piston engines</t>
  </si>
  <si>
    <t>85171310</t>
  </si>
  <si>
    <t>85176290</t>
  </si>
  <si>
    <t>85176990</t>
  </si>
  <si>
    <t>Other apparatus for transmission or reception of voice, images or other data, including apparatus for communication in a wired or wireless network</t>
  </si>
  <si>
    <t>85285990</t>
  </si>
  <si>
    <t>85287290</t>
  </si>
  <si>
    <t>85443000</t>
  </si>
  <si>
    <t>Ignition wiring sets and other wiring sets of a kind used in vehicles, aircraft or ships</t>
  </si>
  <si>
    <t>85444290</t>
  </si>
  <si>
    <t>85444990</t>
  </si>
  <si>
    <t>85446090</t>
  </si>
  <si>
    <t>87012120</t>
  </si>
  <si>
    <t>Of a vehicle mass exceeding 1 600 kg</t>
  </si>
  <si>
    <t>87012920</t>
  </si>
  <si>
    <t>87032290</t>
  </si>
  <si>
    <t>87032390</t>
  </si>
  <si>
    <t>87033390</t>
  </si>
  <si>
    <t>87041090</t>
  </si>
  <si>
    <t>87042181</t>
  </si>
  <si>
    <t>Other, double-cab, of a vehicle mass not exceeding 2 000 kg or a G.V.M. not exceeding 3 500 kg, or of a mass not exceeding 1 600 kg or a G.V.M. not exceeding 3 500 kg per chassis fitted with a cab</t>
  </si>
  <si>
    <t>87042183</t>
  </si>
  <si>
    <t>Other (excluding double-cab), of a vehicle mass not exceeding 2 000 kg  or a G.V.M. not exceeding 3 500 kg, or of a mass not exceeding 1 600 kg or a G.V.M. not exceeding 3 500 kg per chassis fitted with a cab</t>
  </si>
  <si>
    <t>87043181</t>
  </si>
  <si>
    <t>Other, double-cab, of a vehicle mass not exceeding 2 000 kg or a G.V.M. not exceeding 3 500 kg,  or of a mass not exceeding 1 600 kg or a G.V.M. not exceeding 3 500 kg per chasis fitted with a cab</t>
  </si>
  <si>
    <t>87043190</t>
  </si>
  <si>
    <t>87044110</t>
  </si>
  <si>
    <t>Shuttle cars for use in underground mines; low construction flame- proof vehicles, equipped with control mechanisms both in the front and at the rear, for use in underground  mines</t>
  </si>
  <si>
    <t>87053000</t>
  </si>
  <si>
    <t>FIRE FIGHTING VEHICLES</t>
  </si>
  <si>
    <t>87059000</t>
  </si>
  <si>
    <t>87089990</t>
  </si>
  <si>
    <t>87163100</t>
  </si>
  <si>
    <t>TANKER TRAILERS AND TANKER SEMI-TRAILERS</t>
  </si>
  <si>
    <t>90230000</t>
  </si>
  <si>
    <t>Instruments, apparatus and models, designed for demonstrational purposes (for example, in education or exhibitions), unsuitable for other uses</t>
  </si>
  <si>
    <t>94032000</t>
  </si>
  <si>
    <t>Other metal furniture</t>
  </si>
  <si>
    <t>99990010</t>
  </si>
  <si>
    <t>Personal effects, new or used</t>
  </si>
  <si>
    <t xml:space="preserve">Table 4.1: Top Imported Goods (Excluding Diamonds) – December 2024 (Million Pula) </t>
  </si>
  <si>
    <t>Rank</t>
  </si>
  <si>
    <t>HS Code</t>
  </si>
  <si>
    <t>Description</t>
  </si>
  <si>
    <t>BW Pula (Million)</t>
  </si>
  <si>
    <t>Contribution (%) Against Total Non-Diamonds Imports</t>
  </si>
  <si>
    <t>Contribution (%) Against Total Imports</t>
  </si>
  <si>
    <t>Top 50 Imported Non-Diamond Goods</t>
  </si>
  <si>
    <t>Other Non-Diamond Imports Goods</t>
  </si>
  <si>
    <t>Total Non-Diamond Imports</t>
  </si>
  <si>
    <t>Diamonds Imports</t>
  </si>
  <si>
    <t>Total Imports</t>
  </si>
  <si>
    <t>Table 4.1 : Top Imported Goods (Excluding Diamonds) – December 2024 (Million Pula)  Continued</t>
  </si>
  <si>
    <t xml:space="preserve">Table 4.2: Top Exported Goods (Excluding Diamonds) – December  2024 (Million Pula) </t>
  </si>
  <si>
    <t>Contribution (%) Against Total Non-Diamonds Exports</t>
  </si>
  <si>
    <t>Contribution (%) Against Total Exports</t>
  </si>
  <si>
    <t>Table 4.2: Top Exported Goods (Excluding Diamonds) – December  2024 (Million Pula) Continued</t>
  </si>
  <si>
    <t>Top 50 Exported Non-Diamond Goods</t>
  </si>
  <si>
    <t>Other Non-Diamond Exports Goods</t>
  </si>
  <si>
    <t>Total Non-Diamond Exports</t>
  </si>
  <si>
    <t>Diamonds Exports</t>
  </si>
  <si>
    <t>Total Exports</t>
  </si>
  <si>
    <t>Flow Type</t>
  </si>
  <si>
    <t>Imports</t>
  </si>
  <si>
    <t>Mode of Transport</t>
  </si>
  <si>
    <t>BW Pula (Million</t>
  </si>
  <si>
    <t xml:space="preserve">Rail </t>
  </si>
  <si>
    <t xml:space="preserve">Road </t>
  </si>
  <si>
    <t xml:space="preserve">Air </t>
  </si>
  <si>
    <t>Table B: Trade by Mode of Transport –  December 2024 (Million Pula)</t>
  </si>
  <si>
    <t>10</t>
  </si>
  <si>
    <t>Cereals</t>
  </si>
  <si>
    <t>22</t>
  </si>
  <si>
    <t>Beverages, spirits and vinegar</t>
  </si>
  <si>
    <t>26</t>
  </si>
  <si>
    <t>Ores, slag and ash</t>
  </si>
  <si>
    <t>27</t>
  </si>
  <si>
    <t>Mineral fuels, mineral oils and products of their distillation; bituminous substances; mineral waxes</t>
  </si>
  <si>
    <t>28</t>
  </si>
  <si>
    <t>Inorganic chemicals; organic and inorganic compounds of precious metals; of rare earth metals, of radio-active elements and of isotopes</t>
  </si>
  <si>
    <t>31</t>
  </si>
  <si>
    <t>Fertilizers</t>
  </si>
  <si>
    <t>39</t>
  </si>
  <si>
    <t>Plastics and articles thereof</t>
  </si>
  <si>
    <t>73</t>
  </si>
  <si>
    <t>Iron or steel articles</t>
  </si>
  <si>
    <t>74</t>
  </si>
  <si>
    <t>Copper and articles thereof</t>
  </si>
  <si>
    <t>84</t>
  </si>
  <si>
    <t>Nuclear reactors, boilers, machinery and mechanical appliances; parts thereof</t>
  </si>
  <si>
    <t>85</t>
  </si>
  <si>
    <t>Electrical machinery and equipment and parts thereof; sound recorders and reproducers; television image and sound recorders and reproducers, parts and accessories of such articles</t>
  </si>
  <si>
    <t>87</t>
  </si>
  <si>
    <t>Vehicles; other than railway or tramway rolling stock, and parts and accessories thereof</t>
  </si>
  <si>
    <t>Border Post</t>
  </si>
  <si>
    <t>BW Pula(Million)</t>
  </si>
  <si>
    <t>Table C1: Transit Trade by Border Post – December 2024 (Million Pula)</t>
  </si>
  <si>
    <t xml:space="preserve">Mamuno </t>
  </si>
  <si>
    <t xml:space="preserve">Ramokgwebana </t>
  </si>
  <si>
    <t>Chapter</t>
  </si>
  <si>
    <t>Table C2: Transit Trade by Chapter – December  2024 (Million Pula)</t>
  </si>
  <si>
    <t>Difference (P million)</t>
  </si>
  <si>
    <t>Difference as %</t>
  </si>
  <si>
    <t>Imports (CIF)</t>
  </si>
  <si>
    <t xml:space="preserve">October </t>
  </si>
  <si>
    <t>As at November 2024 Digest (P Million)</t>
  </si>
  <si>
    <t>As at December  2024 Digest (P Million)</t>
  </si>
  <si>
    <t>Table A: Data Revision: September ,October  and November 2024 (Million Pula)</t>
  </si>
  <si>
    <t>Other motor cars and other motor vehicles principally designed for the transport of persons</t>
  </si>
  <si>
    <t>Other Machines for the reception</t>
  </si>
  <si>
    <t>Other, used vehicles of cylinder capacity exceeding 2500 cm</t>
  </si>
  <si>
    <t>Other Parts and accessories of the motor vehicles of headings 87.01 to 87.05</t>
  </si>
  <si>
    <t>Other parts suitable for use solely or principally with the machinery of headings 84.25 to 84.30:</t>
  </si>
  <si>
    <t>Parts Machinery for sorting, screening, separating, washing, crushing, grinding, mixing or kneading earth, stone, ores or other mineral substances</t>
  </si>
  <si>
    <t xml:space="preserve">Other Front-end shovel loaders </t>
  </si>
  <si>
    <t xml:space="preserve">Other Machinery with a 360º revolving super structure </t>
  </si>
  <si>
    <t xml:space="preserve">OTHER Insulated (including enamelled or anodised) wire, cable (including co-axial cable) </t>
  </si>
  <si>
    <t xml:space="preserve">Other organic surface- active  agents </t>
  </si>
  <si>
    <t>Other Projectors</t>
  </si>
  <si>
    <t xml:space="preserve">Other- Dumpers designed for off-highway use </t>
  </si>
  <si>
    <t xml:space="preserve">Other - Ignition wiring sets  and other wiring sets of a kind used in vehicles, aircraft or ships 
For a voltage exceeding 80 V but not exceeding 240 V 
</t>
  </si>
  <si>
    <t xml:space="preserve">Other Vehicles specially designed for travelling on snow; golf cars nd similar vehicles </t>
  </si>
  <si>
    <t xml:space="preserve">Other bars and rods of iron or non-alloy steel - Containing indentations, ribs, grooves or other deformations produced during the rolling process or twisted after rolling </t>
  </si>
  <si>
    <t xml:space="preserve">Apparatus designed for use when carried in the hand or on te person ( excluding two-way radios)  </t>
  </si>
  <si>
    <t>Other Special purpose motor vehicles, other than those principally designed for the transport of persons or goods</t>
  </si>
  <si>
    <t xml:space="preserve">Other monitors </t>
  </si>
  <si>
    <t>Other electric conductors</t>
  </si>
  <si>
    <t xml:space="preserve">Other, of unmachined cast metal </t>
  </si>
  <si>
    <t>Telephone sets Designed for use when carried in the hand or on the person</t>
  </si>
  <si>
    <t>Tractors (other than tractors of heading 87.09) :Of a vehicle mass exceeding 1 600 kg</t>
  </si>
  <si>
    <t>Copper wire.Of which the maximum cross-sectional dimension exceeds 6 mm</t>
  </si>
  <si>
    <t>Other vehicles, with only spark-ignition internal combustion piston engine</t>
  </si>
  <si>
    <t>Other Shuttle cars for use in underground mines;</t>
  </si>
  <si>
    <t>Parts -Other machinery for moulding or otherwise forming</t>
  </si>
  <si>
    <t>Other Copper waste and scrap</t>
  </si>
  <si>
    <t>Copper waste and scrap Of refined copper</t>
  </si>
  <si>
    <t>Other Ferrous waste and scrap;</t>
  </si>
  <si>
    <t>Table 2.2 Principal Export Commodity Groups – January 2022 to December 2024 (Million Pula)</t>
  </si>
  <si>
    <t>Copper ores and concentrates</t>
  </si>
  <si>
    <t>Disodium Carbonate</t>
  </si>
  <si>
    <t>Other Tube or pipe fittings (for example, couplings, elbows, sleeves), of iron or steel:</t>
  </si>
  <si>
    <t>Engines of a kind used for the propulsion of vehicles</t>
  </si>
  <si>
    <t>Graders and levellers</t>
  </si>
  <si>
    <t>Braids in the pieces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</si>
</sst>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0.0_);[Red]\(#,##0.0\)"/>
    <numFmt numFmtId="166" formatCode="#,##0.000_);[Red]\(#,##0.000\)"/>
    <numFmt numFmtId="167" formatCode="#,##0.0"/>
    <numFmt numFmtId="168" formatCode="_(* #,##0.0_);_(* \(#,##0.0\);_(* &quot;-&quot;??_);_(@_)"/>
  </numFmts>
  <fonts count="8" x14ac:knownFonts="1">
    <font>
      <sz val="11"/>
      <color theme="1"/>
      <name val="Calibri"/>
      <family val="2"/>
      <scheme val="minor"/>
    </font>
    <font>
      <sz val="10"/>
      <color theme="1"/>
      <name val="Century Gothic"/>
      <family val="2"/>
    </font>
    <font>
      <b/>
      <sz val="10"/>
      <color theme="1"/>
      <name val="Century Gothic"/>
      <family val="2"/>
    </font>
    <font>
      <sz val="11"/>
      <color theme="1"/>
      <name val="Calibri"/>
      <family val="2"/>
      <scheme val="minor"/>
    </font>
    <font>
      <b/>
      <sz val="11"/>
      <color theme="1"/>
      <name val="Calibri"/>
      <family val="2"/>
      <scheme val="minor"/>
    </font>
    <font>
      <b/>
      <sz val="8"/>
      <color theme="1"/>
      <name val="Century Gothic"/>
      <family val="2"/>
    </font>
    <font>
      <sz val="8"/>
      <color theme="1"/>
      <name val="Century Gothic"/>
      <family val="2"/>
    </font>
    <font>
      <b/>
      <i/>
      <sz val="8"/>
      <color theme="1"/>
      <name val="Century Gothic"/>
      <family val="2"/>
    </font>
  </fonts>
  <fills count="3">
    <fill>
      <patternFill patternType="none"/>
    </fill>
    <fill>
      <patternFill patternType="gray125"/>
    </fill>
    <fill>
      <patternFill patternType="solid">
        <fgColor theme="0"/>
        <bgColor indexed="64"/>
      </patternFill>
    </fill>
  </fills>
  <borders count="33">
    <border>
      <left/>
      <right/>
      <top/>
      <bottom/>
      <diagonal/>
    </border>
    <border>
      <left/>
      <right/>
      <top style="thin">
        <color indexed="64"/>
      </top>
      <bottom style="medium">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2">
    <xf numFmtId="0" fontId="0" fillId="0" borderId="0"/>
    <xf numFmtId="164" fontId="3" fillId="0" borderId="0" applyFont="0" applyFill="0" applyBorder="0" applyAlignment="0" applyProtection="0"/>
  </cellStyleXfs>
  <cellXfs count="136">
    <xf numFmtId="0" fontId="0" fillId="0" borderId="0" xfId="0"/>
    <xf numFmtId="165" fontId="1" fillId="0" borderId="0" xfId="0" applyNumberFormat="1" applyFont="1"/>
    <xf numFmtId="166" fontId="1" fillId="0" borderId="0" xfId="0" applyNumberFormat="1" applyFont="1"/>
    <xf numFmtId="0" fontId="0" fillId="0" borderId="0" xfId="0"/>
    <xf numFmtId="0" fontId="2" fillId="0" borderId="0" xfId="0" applyFont="1"/>
    <xf numFmtId="0" fontId="1" fillId="0" borderId="0" xfId="0" applyFont="1"/>
    <xf numFmtId="0" fontId="2" fillId="0" borderId="0" xfId="0" applyFont="1" applyBorder="1"/>
    <xf numFmtId="0" fontId="1" fillId="0" borderId="0" xfId="0" applyFont="1" applyFill="1"/>
    <xf numFmtId="165" fontId="1" fillId="0" borderId="5" xfId="0" applyNumberFormat="1" applyFont="1" applyBorder="1"/>
    <xf numFmtId="0" fontId="5" fillId="0" borderId="1" xfId="0" applyFont="1" applyBorder="1" applyAlignment="1">
      <alignment wrapText="1"/>
    </xf>
    <xf numFmtId="0" fontId="6" fillId="0" borderId="0" xfId="0" applyFont="1"/>
    <xf numFmtId="165" fontId="2" fillId="0" borderId="5" xfId="0" applyNumberFormat="1" applyFont="1" applyBorder="1"/>
    <xf numFmtId="0" fontId="0" fillId="0" borderId="0" xfId="0"/>
    <xf numFmtId="167" fontId="2" fillId="0" borderId="0" xfId="0" applyNumberFormat="1" applyFont="1"/>
    <xf numFmtId="38" fontId="1" fillId="0" borderId="5" xfId="0" applyNumberFormat="1" applyFont="1" applyBorder="1" applyAlignment="1">
      <alignment horizontal="left"/>
    </xf>
    <xf numFmtId="0" fontId="6" fillId="0" borderId="0" xfId="0" quotePrefix="1" applyFont="1"/>
    <xf numFmtId="0" fontId="6" fillId="0" borderId="0" xfId="0" applyFont="1" applyAlignment="1">
      <alignment horizontal="left"/>
    </xf>
    <xf numFmtId="167" fontId="6" fillId="0" borderId="0" xfId="0" applyNumberFormat="1" applyFont="1" applyAlignment="1">
      <alignment horizontal="right"/>
    </xf>
    <xf numFmtId="167" fontId="5" fillId="0" borderId="8" xfId="0" applyNumberFormat="1" applyFont="1" applyBorder="1" applyAlignment="1">
      <alignment horizontal="right"/>
    </xf>
    <xf numFmtId="167" fontId="5" fillId="0" borderId="2" xfId="0" applyNumberFormat="1" applyFont="1" applyBorder="1" applyAlignment="1">
      <alignment horizontal="right"/>
    </xf>
    <xf numFmtId="167" fontId="5" fillId="0" borderId="7" xfId="0" applyNumberFormat="1" applyFont="1" applyFill="1" applyBorder="1" applyAlignment="1">
      <alignment horizontal="right"/>
    </xf>
    <xf numFmtId="0" fontId="5" fillId="0" borderId="3" xfId="0" applyFont="1" applyBorder="1" applyAlignment="1"/>
    <xf numFmtId="0" fontId="5" fillId="0" borderId="10" xfId="0" applyFont="1" applyBorder="1" applyAlignment="1"/>
    <xf numFmtId="0" fontId="5" fillId="0" borderId="2" xfId="0" quotePrefix="1" applyFont="1" applyBorder="1" applyAlignment="1"/>
    <xf numFmtId="0" fontId="5" fillId="0" borderId="2" xfId="0" applyFont="1" applyBorder="1" applyAlignment="1"/>
    <xf numFmtId="0" fontId="5" fillId="0" borderId="2" xfId="0" applyFont="1" applyBorder="1" applyAlignment="1">
      <alignment horizontal="left"/>
    </xf>
    <xf numFmtId="0" fontId="2" fillId="0" borderId="5" xfId="0" applyFont="1" applyBorder="1"/>
    <xf numFmtId="0" fontId="2" fillId="0" borderId="5" xfId="0" applyFont="1" applyBorder="1" applyAlignment="1">
      <alignment wrapText="1"/>
    </xf>
    <xf numFmtId="167" fontId="0" fillId="0" borderId="0" xfId="0" applyNumberFormat="1"/>
    <xf numFmtId="0" fontId="5" fillId="0" borderId="5" xfId="0" applyFont="1" applyBorder="1" applyAlignment="1">
      <alignment wrapText="1"/>
    </xf>
    <xf numFmtId="167" fontId="5" fillId="0" borderId="5" xfId="0" applyNumberFormat="1" applyFont="1" applyBorder="1" applyAlignment="1">
      <alignment wrapText="1"/>
    </xf>
    <xf numFmtId="0" fontId="4" fillId="0" borderId="0" xfId="0" applyFont="1"/>
    <xf numFmtId="165" fontId="2" fillId="0" borderId="18" xfId="1" applyNumberFormat="1" applyFont="1" applyBorder="1" applyAlignment="1">
      <alignment horizontal="left"/>
    </xf>
    <xf numFmtId="165" fontId="1" fillId="0" borderId="23" xfId="0" applyNumberFormat="1" applyFont="1" applyBorder="1" applyAlignment="1">
      <alignment horizontal="left"/>
    </xf>
    <xf numFmtId="165" fontId="1" fillId="0" borderId="5" xfId="0" applyNumberFormat="1" applyFont="1" applyBorder="1" applyAlignment="1"/>
    <xf numFmtId="165" fontId="1" fillId="0" borderId="5" xfId="1" applyNumberFormat="1" applyFont="1" applyBorder="1" applyAlignment="1"/>
    <xf numFmtId="165" fontId="1" fillId="0" borderId="5" xfId="1" applyNumberFormat="1" applyFont="1" applyFill="1" applyBorder="1" applyAlignment="1"/>
    <xf numFmtId="165" fontId="1" fillId="0" borderId="24" xfId="1" applyNumberFormat="1" applyFont="1" applyBorder="1" applyAlignment="1"/>
    <xf numFmtId="165" fontId="1" fillId="0" borderId="15" xfId="0" applyNumberFormat="1" applyFont="1" applyBorder="1" applyAlignment="1">
      <alignment horizontal="left"/>
    </xf>
    <xf numFmtId="165" fontId="1" fillId="0" borderId="14" xfId="0" applyNumberFormat="1" applyFont="1" applyBorder="1" applyAlignment="1"/>
    <xf numFmtId="165" fontId="1" fillId="0" borderId="14" xfId="1" applyNumberFormat="1" applyFont="1" applyBorder="1" applyAlignment="1"/>
    <xf numFmtId="165" fontId="1" fillId="0" borderId="14" xfId="1" applyNumberFormat="1" applyFont="1" applyFill="1" applyBorder="1" applyAlignment="1"/>
    <xf numFmtId="165" fontId="1" fillId="0" borderId="16" xfId="1" applyNumberFormat="1" applyFont="1" applyBorder="1" applyAlignment="1"/>
    <xf numFmtId="165" fontId="1" fillId="0" borderId="14" xfId="0" applyNumberFormat="1" applyFont="1" applyBorder="1"/>
    <xf numFmtId="0" fontId="6" fillId="0" borderId="25" xfId="0" applyFont="1" applyBorder="1" applyAlignment="1">
      <alignment horizontal="left"/>
    </xf>
    <xf numFmtId="0" fontId="6" fillId="0" borderId="26" xfId="0" applyFont="1" applyFill="1" applyBorder="1" applyAlignment="1">
      <alignment horizontal="left"/>
    </xf>
    <xf numFmtId="167" fontId="5" fillId="0" borderId="30" xfId="0" applyNumberFormat="1" applyFont="1" applyBorder="1" applyAlignment="1">
      <alignment horizontal="right"/>
    </xf>
    <xf numFmtId="0" fontId="5" fillId="0" borderId="31" xfId="0" applyFont="1" applyBorder="1" applyAlignment="1"/>
    <xf numFmtId="0" fontId="5" fillId="0" borderId="3" xfId="0" applyFont="1" applyBorder="1" applyAlignment="1">
      <alignment horizontal="left"/>
    </xf>
    <xf numFmtId="165" fontId="2" fillId="0" borderId="20" xfId="1" applyNumberFormat="1" applyFont="1" applyBorder="1" applyAlignment="1">
      <alignment horizontal="left"/>
    </xf>
    <xf numFmtId="165" fontId="2" fillId="0" borderId="21" xfId="1" applyNumberFormat="1" applyFont="1" applyBorder="1" applyAlignment="1">
      <alignment horizontal="left" wrapText="1"/>
    </xf>
    <xf numFmtId="165" fontId="2" fillId="0" borderId="22" xfId="1" applyNumberFormat="1" applyFont="1" applyBorder="1" applyAlignment="1">
      <alignment horizontal="left" wrapText="1"/>
    </xf>
    <xf numFmtId="165" fontId="1" fillId="0" borderId="5" xfId="0" applyNumberFormat="1" applyFont="1" applyBorder="1" applyAlignment="1">
      <alignment horizontal="right"/>
    </xf>
    <xf numFmtId="165" fontId="2" fillId="0" borderId="5" xfId="0" applyNumberFormat="1" applyFont="1" applyBorder="1" applyAlignment="1">
      <alignment horizontal="right"/>
    </xf>
    <xf numFmtId="165" fontId="1" fillId="0" borderId="5" xfId="0" applyNumberFormat="1" applyFont="1" applyBorder="1" applyAlignment="1">
      <alignment horizontal="left"/>
    </xf>
    <xf numFmtId="165" fontId="6" fillId="0" borderId="0" xfId="0" applyNumberFormat="1" applyFont="1"/>
    <xf numFmtId="0" fontId="5" fillId="0" borderId="3" xfId="0" applyFont="1" applyBorder="1"/>
    <xf numFmtId="165" fontId="5" fillId="0" borderId="3" xfId="0" applyNumberFormat="1" applyFont="1" applyBorder="1"/>
    <xf numFmtId="0" fontId="6" fillId="0" borderId="0" xfId="0" applyFont="1" applyBorder="1"/>
    <xf numFmtId="0" fontId="5" fillId="0" borderId="2" xfId="0" applyFont="1" applyBorder="1"/>
    <xf numFmtId="165" fontId="5" fillId="0" borderId="2" xfId="0" applyNumberFormat="1" applyFont="1" applyBorder="1"/>
    <xf numFmtId="165" fontId="5" fillId="0" borderId="4" xfId="0" applyNumberFormat="1" applyFont="1" applyBorder="1"/>
    <xf numFmtId="0" fontId="5" fillId="0" borderId="1" xfId="0" applyFont="1" applyBorder="1" applyAlignment="1">
      <alignment horizontal="left" wrapText="1"/>
    </xf>
    <xf numFmtId="0" fontId="5" fillId="0" borderId="1" xfId="0" applyFont="1" applyBorder="1" applyAlignment="1">
      <alignment horizontal="left"/>
    </xf>
    <xf numFmtId="165" fontId="5" fillId="0" borderId="1" xfId="0" applyNumberFormat="1" applyFont="1" applyBorder="1"/>
    <xf numFmtId="0" fontId="6" fillId="0" borderId="2" xfId="0" applyFont="1" applyBorder="1" applyAlignment="1">
      <alignment horizontal="left"/>
    </xf>
    <xf numFmtId="165" fontId="6" fillId="0" borderId="0" xfId="0" applyNumberFormat="1" applyFont="1" applyBorder="1"/>
    <xf numFmtId="0" fontId="6" fillId="0" borderId="0" xfId="0" applyFont="1" applyBorder="1" applyAlignment="1">
      <alignment horizontal="left"/>
    </xf>
    <xf numFmtId="165" fontId="5" fillId="0" borderId="0" xfId="0" applyNumberFormat="1" applyFont="1"/>
    <xf numFmtId="0" fontId="5" fillId="0" borderId="0" xfId="0" applyFont="1" applyAlignment="1">
      <alignment horizontal="left"/>
    </xf>
    <xf numFmtId="0" fontId="7" fillId="0" borderId="2" xfId="0" applyFont="1" applyBorder="1" applyAlignment="1">
      <alignment horizontal="left"/>
    </xf>
    <xf numFmtId="165" fontId="7" fillId="0" borderId="2" xfId="0" applyNumberFormat="1" applyFont="1" applyBorder="1"/>
    <xf numFmtId="0" fontId="7" fillId="0" borderId="0" xfId="0" applyFont="1" applyBorder="1" applyAlignment="1">
      <alignment horizontal="left"/>
    </xf>
    <xf numFmtId="165" fontId="7" fillId="0" borderId="0" xfId="0" applyNumberFormat="1" applyFont="1" applyBorder="1"/>
    <xf numFmtId="0" fontId="7" fillId="0" borderId="4" xfId="0" applyFont="1" applyBorder="1" applyAlignment="1">
      <alignment horizontal="left"/>
    </xf>
    <xf numFmtId="165" fontId="7" fillId="0" borderId="4" xfId="0" applyNumberFormat="1" applyFont="1" applyBorder="1"/>
    <xf numFmtId="0" fontId="6" fillId="0" borderId="0" xfId="0" applyFont="1" applyFill="1" applyAlignment="1">
      <alignment horizontal="left"/>
    </xf>
    <xf numFmtId="0" fontId="5" fillId="0" borderId="6" xfId="0" applyFont="1" applyBorder="1" applyAlignment="1">
      <alignment horizontal="left"/>
    </xf>
    <xf numFmtId="0" fontId="5" fillId="0" borderId="1" xfId="0" applyFont="1" applyBorder="1"/>
    <xf numFmtId="165" fontId="5" fillId="0" borderId="0" xfId="0" applyNumberFormat="1" applyFont="1" applyBorder="1"/>
    <xf numFmtId="165" fontId="5" fillId="0" borderId="6" xfId="0" applyNumberFormat="1" applyFont="1" applyBorder="1"/>
    <xf numFmtId="165" fontId="5" fillId="0" borderId="5" xfId="0" applyNumberFormat="1" applyFont="1" applyBorder="1" applyAlignment="1">
      <alignment wrapText="1"/>
    </xf>
    <xf numFmtId="165" fontId="5" fillId="0" borderId="5" xfId="0" applyNumberFormat="1" applyFont="1" applyBorder="1" applyAlignment="1">
      <alignment horizontal="center" wrapText="1"/>
    </xf>
    <xf numFmtId="38" fontId="6" fillId="0" borderId="5" xfId="0" applyNumberFormat="1" applyFont="1" applyBorder="1" applyAlignment="1">
      <alignment horizontal="left"/>
    </xf>
    <xf numFmtId="165" fontId="6" fillId="0" borderId="5" xfId="0" applyNumberFormat="1" applyFont="1" applyBorder="1"/>
    <xf numFmtId="165" fontId="6" fillId="0" borderId="5" xfId="0" applyNumberFormat="1" applyFont="1" applyFill="1" applyBorder="1"/>
    <xf numFmtId="165" fontId="5" fillId="0" borderId="0" xfId="0" quotePrefix="1" applyNumberFormat="1" applyFont="1"/>
    <xf numFmtId="165" fontId="5" fillId="0" borderId="0" xfId="0" applyNumberFormat="1" applyFont="1" applyAlignment="1">
      <alignment horizontal="left"/>
    </xf>
    <xf numFmtId="165" fontId="6" fillId="0" borderId="0" xfId="0" quotePrefix="1" applyNumberFormat="1" applyFont="1"/>
    <xf numFmtId="165" fontId="6" fillId="0" borderId="0" xfId="0" applyNumberFormat="1" applyFont="1" applyAlignment="1">
      <alignment horizontal="left"/>
    </xf>
    <xf numFmtId="165" fontId="5" fillId="0" borderId="5" xfId="0" quotePrefix="1" applyNumberFormat="1" applyFont="1" applyBorder="1" applyAlignment="1">
      <alignment wrapText="1"/>
    </xf>
    <xf numFmtId="165" fontId="5" fillId="0" borderId="5" xfId="0" applyNumberFormat="1" applyFont="1" applyBorder="1" applyAlignment="1">
      <alignment horizontal="left" wrapText="1"/>
    </xf>
    <xf numFmtId="165" fontId="6" fillId="2" borderId="5" xfId="0" applyNumberFormat="1" applyFont="1" applyFill="1" applyBorder="1"/>
    <xf numFmtId="0" fontId="5" fillId="0" borderId="9" xfId="0" quotePrefix="1" applyFont="1" applyBorder="1" applyAlignment="1"/>
    <xf numFmtId="0" fontId="5" fillId="0" borderId="3" xfId="0" quotePrefix="1" applyFont="1" applyBorder="1" applyAlignment="1"/>
    <xf numFmtId="0" fontId="5" fillId="0" borderId="10" xfId="0" quotePrefix="1" applyFont="1" applyBorder="1" applyAlignment="1"/>
    <xf numFmtId="165" fontId="5" fillId="0" borderId="5" xfId="0" applyNumberFormat="1" applyFont="1" applyBorder="1"/>
    <xf numFmtId="165" fontId="5" fillId="0" borderId="2" xfId="0" applyNumberFormat="1" applyFont="1" applyBorder="1" applyAlignment="1"/>
    <xf numFmtId="38" fontId="6" fillId="0" borderId="0" xfId="0" applyNumberFormat="1" applyFont="1" applyAlignment="1">
      <alignment horizontal="left"/>
    </xf>
    <xf numFmtId="0" fontId="5" fillId="0" borderId="0" xfId="0" quotePrefix="1" applyFont="1"/>
    <xf numFmtId="0" fontId="5" fillId="0" borderId="0" xfId="0" applyFont="1"/>
    <xf numFmtId="167" fontId="5" fillId="0" borderId="0" xfId="0" applyNumberFormat="1" applyFont="1" applyAlignment="1">
      <alignment horizontal="right"/>
    </xf>
    <xf numFmtId="38" fontId="6" fillId="0" borderId="11" xfId="0" applyNumberFormat="1" applyFont="1" applyBorder="1" applyAlignment="1">
      <alignment horizontal="left"/>
    </xf>
    <xf numFmtId="165" fontId="6" fillId="0" borderId="11" xfId="0" applyNumberFormat="1" applyFont="1" applyBorder="1"/>
    <xf numFmtId="165" fontId="5" fillId="0" borderId="21" xfId="0" applyNumberFormat="1" applyFont="1" applyBorder="1"/>
    <xf numFmtId="165" fontId="5" fillId="0" borderId="22" xfId="0" applyNumberFormat="1" applyFont="1" applyBorder="1"/>
    <xf numFmtId="165" fontId="5" fillId="0" borderId="24" xfId="0" applyNumberFormat="1" applyFont="1" applyBorder="1"/>
    <xf numFmtId="165" fontId="5" fillId="0" borderId="16" xfId="0" applyNumberFormat="1" applyFont="1" applyBorder="1"/>
    <xf numFmtId="168" fontId="0" fillId="0" borderId="0" xfId="1" applyNumberFormat="1" applyFont="1"/>
    <xf numFmtId="165" fontId="0" fillId="0" borderId="0" xfId="0" applyNumberFormat="1"/>
    <xf numFmtId="0" fontId="5" fillId="0" borderId="1" xfId="0" applyFont="1" applyBorder="1" applyAlignment="1">
      <alignment horizontal="right" wrapText="1"/>
    </xf>
    <xf numFmtId="0" fontId="5" fillId="0" borderId="1" xfId="0" applyFont="1" applyFill="1" applyBorder="1" applyAlignment="1">
      <alignment horizontal="right" wrapText="1"/>
    </xf>
    <xf numFmtId="0" fontId="5" fillId="0" borderId="6" xfId="0" applyFont="1" applyBorder="1" applyAlignment="1">
      <alignment horizontal="right"/>
    </xf>
    <xf numFmtId="165" fontId="2" fillId="0" borderId="11" xfId="1" applyNumberFormat="1" applyFont="1" applyBorder="1" applyAlignment="1">
      <alignment horizontal="left" wrapText="1"/>
    </xf>
    <xf numFmtId="165" fontId="2" fillId="0" borderId="11" xfId="1" applyNumberFormat="1" applyFont="1" applyBorder="1" applyAlignment="1">
      <alignment horizontal="left"/>
    </xf>
    <xf numFmtId="165" fontId="2" fillId="0" borderId="19" xfId="1" applyNumberFormat="1" applyFont="1" applyBorder="1" applyAlignment="1">
      <alignment horizontal="left"/>
    </xf>
    <xf numFmtId="0" fontId="5" fillId="0" borderId="1" xfId="0" applyFont="1" applyBorder="1" applyAlignment="1">
      <alignment horizontal="center"/>
    </xf>
    <xf numFmtId="0" fontId="5" fillId="0" borderId="9" xfId="0" quotePrefix="1" applyFont="1" applyBorder="1" applyAlignment="1">
      <alignment horizontal="left"/>
    </xf>
    <xf numFmtId="0" fontId="5" fillId="0" borderId="3" xfId="0" quotePrefix="1" applyFont="1" applyBorder="1" applyAlignment="1">
      <alignment horizontal="left"/>
    </xf>
    <xf numFmtId="0" fontId="5" fillId="0" borderId="10" xfId="0" quotePrefix="1" applyFont="1" applyBorder="1" applyAlignment="1">
      <alignment horizontal="left"/>
    </xf>
    <xf numFmtId="165" fontId="5" fillId="0" borderId="11" xfId="0" applyNumberFormat="1" applyFont="1" applyBorder="1" applyAlignment="1">
      <alignment horizontal="center"/>
    </xf>
    <xf numFmtId="165" fontId="5" fillId="0" borderId="12" xfId="0" applyNumberFormat="1" applyFont="1" applyBorder="1" applyAlignment="1">
      <alignment horizontal="center"/>
    </xf>
    <xf numFmtId="165" fontId="5" fillId="0" borderId="17" xfId="0" applyNumberFormat="1" applyFont="1" applyBorder="1" applyAlignment="1">
      <alignment horizontal="center"/>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5" fillId="0" borderId="29" xfId="0" applyFont="1" applyBorder="1" applyAlignment="1">
      <alignment horizontal="left" vertical="center" wrapText="1"/>
    </xf>
    <xf numFmtId="0" fontId="5" fillId="0" borderId="31" xfId="0" applyFont="1" applyBorder="1" applyAlignment="1">
      <alignment horizontal="left"/>
    </xf>
    <xf numFmtId="0" fontId="5" fillId="0" borderId="3" xfId="0" applyFont="1" applyBorder="1" applyAlignment="1">
      <alignment horizontal="left"/>
    </xf>
    <xf numFmtId="0" fontId="5" fillId="0" borderId="10" xfId="0" applyFont="1" applyBorder="1" applyAlignment="1">
      <alignment horizontal="left"/>
    </xf>
    <xf numFmtId="0" fontId="5" fillId="0" borderId="32" xfId="0" applyFont="1" applyFill="1" applyBorder="1" applyAlignment="1">
      <alignment horizontal="left"/>
    </xf>
    <xf numFmtId="0" fontId="5" fillId="0" borderId="1" xfId="0" applyFont="1" applyFill="1" applyBorder="1" applyAlignment="1">
      <alignment horizontal="left"/>
    </xf>
    <xf numFmtId="0" fontId="5" fillId="0" borderId="13" xfId="0" applyFont="1" applyFill="1" applyBorder="1" applyAlignment="1">
      <alignment horizontal="left"/>
    </xf>
    <xf numFmtId="0" fontId="2" fillId="0" borderId="2" xfId="0"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165" fontId="2" fillId="0" borderId="5" xfId="0" applyNumberFormat="1" applyFont="1" applyBorder="1" applyAlignment="1">
      <alignment horizontal="left"/>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2"/>
  <sheetViews>
    <sheetView workbookViewId="0">
      <selection sqref="A1:A1048576"/>
    </sheetView>
  </sheetViews>
  <sheetFormatPr defaultRowHeight="14.5" x14ac:dyDescent="0.35"/>
  <cols>
    <col min="2" max="3" width="9.54296875" bestFit="1" customWidth="1"/>
    <col min="5" max="6" width="9.54296875" bestFit="1" customWidth="1"/>
  </cols>
  <sheetData>
    <row r="2" spans="1:13" x14ac:dyDescent="0.35">
      <c r="A2" s="31" t="s">
        <v>334</v>
      </c>
      <c r="B2" s="31"/>
      <c r="C2" s="31"/>
      <c r="D2" s="31"/>
      <c r="E2" s="31"/>
      <c r="F2" s="31"/>
      <c r="G2" s="31"/>
      <c r="H2" s="12"/>
      <c r="I2" s="12"/>
      <c r="J2" s="12"/>
      <c r="K2" s="12"/>
      <c r="L2" s="12"/>
      <c r="M2" s="12"/>
    </row>
    <row r="3" spans="1:13" ht="15" thickBot="1" x14ac:dyDescent="0.4">
      <c r="A3" s="32" t="s">
        <v>16</v>
      </c>
      <c r="B3" s="113" t="s">
        <v>332</v>
      </c>
      <c r="C3" s="113"/>
      <c r="D3" s="113"/>
      <c r="E3" s="113" t="s">
        <v>333</v>
      </c>
      <c r="F3" s="113"/>
      <c r="G3" s="113"/>
      <c r="H3" s="113" t="s">
        <v>328</v>
      </c>
      <c r="I3" s="113"/>
      <c r="J3" s="113"/>
      <c r="K3" s="114" t="s">
        <v>329</v>
      </c>
      <c r="L3" s="114"/>
      <c r="M3" s="115"/>
    </row>
    <row r="4" spans="1:13" ht="26" x14ac:dyDescent="0.35">
      <c r="A4" s="49" t="s">
        <v>9</v>
      </c>
      <c r="B4" s="50" t="s">
        <v>330</v>
      </c>
      <c r="C4" s="50" t="s">
        <v>288</v>
      </c>
      <c r="D4" s="50" t="s">
        <v>48</v>
      </c>
      <c r="E4" s="50" t="s">
        <v>330</v>
      </c>
      <c r="F4" s="50" t="s">
        <v>288</v>
      </c>
      <c r="G4" s="50" t="s">
        <v>48</v>
      </c>
      <c r="H4" s="50" t="s">
        <v>330</v>
      </c>
      <c r="I4" s="50" t="s">
        <v>288</v>
      </c>
      <c r="J4" s="50" t="s">
        <v>48</v>
      </c>
      <c r="K4" s="50" t="s">
        <v>330</v>
      </c>
      <c r="L4" s="50" t="s">
        <v>288</v>
      </c>
      <c r="M4" s="51" t="s">
        <v>48</v>
      </c>
    </row>
    <row r="5" spans="1:13" x14ac:dyDescent="0.35">
      <c r="A5" s="33" t="s">
        <v>2</v>
      </c>
      <c r="B5" s="34">
        <v>8088.5249999999996</v>
      </c>
      <c r="C5" s="34">
        <v>3939.7440000000001</v>
      </c>
      <c r="D5" s="34">
        <f>C5-B5</f>
        <v>-4148.780999999999</v>
      </c>
      <c r="E5" s="34">
        <v>8090.5450000000001</v>
      </c>
      <c r="F5" s="34">
        <v>4082.93</v>
      </c>
      <c r="G5" s="35">
        <f>F5-E5</f>
        <v>-4007.6150000000002</v>
      </c>
      <c r="H5" s="36">
        <f>E5-B5</f>
        <v>2.0200000000004366</v>
      </c>
      <c r="I5" s="36">
        <f>F5-C5</f>
        <v>143.18599999999969</v>
      </c>
      <c r="J5" s="36">
        <f>G5-D5</f>
        <v>141.1659999999988</v>
      </c>
      <c r="K5" s="35">
        <f>H5/B5*100</f>
        <v>2.4973650943780686E-2</v>
      </c>
      <c r="L5" s="35">
        <f>I5/C5*100</f>
        <v>3.6343985802123107</v>
      </c>
      <c r="M5" s="37">
        <f>J5/D5*100</f>
        <v>-3.4025898209618397</v>
      </c>
    </row>
    <row r="6" spans="1:13" x14ac:dyDescent="0.35">
      <c r="A6" s="33" t="s">
        <v>331</v>
      </c>
      <c r="B6" s="34">
        <v>8469.8179999999993</v>
      </c>
      <c r="C6" s="34">
        <v>4085.17</v>
      </c>
      <c r="D6" s="34">
        <f>C6-B6</f>
        <v>-4384.6479999999992</v>
      </c>
      <c r="E6" s="34">
        <v>8474.2459999999992</v>
      </c>
      <c r="F6" s="34">
        <v>4333.28</v>
      </c>
      <c r="G6" s="35">
        <f>F6-E6</f>
        <v>-4140.9659999999994</v>
      </c>
      <c r="H6" s="36">
        <f>E6-B6</f>
        <v>4.4279999999998836</v>
      </c>
      <c r="I6" s="36">
        <f t="shared" ref="I6:J7" si="0">F6-C6</f>
        <v>248.10999999999967</v>
      </c>
      <c r="J6" s="36">
        <f t="shared" si="0"/>
        <v>243.68199999999979</v>
      </c>
      <c r="K6" s="35">
        <f t="shared" ref="K6:M7" si="1">H6/B6*100</f>
        <v>5.2279753827058434E-2</v>
      </c>
      <c r="L6" s="35">
        <f t="shared" si="1"/>
        <v>6.0734314606246418</v>
      </c>
      <c r="M6" s="37">
        <f t="shared" si="1"/>
        <v>-5.5576183082427555</v>
      </c>
    </row>
    <row r="7" spans="1:13" ht="15" thickBot="1" x14ac:dyDescent="0.4">
      <c r="A7" s="38" t="s">
        <v>3</v>
      </c>
      <c r="B7" s="43">
        <v>9110.4470000000001</v>
      </c>
      <c r="C7" s="43">
        <v>2289.2420000000002</v>
      </c>
      <c r="D7" s="39">
        <f>C7-B7</f>
        <v>-6821.2049999999999</v>
      </c>
      <c r="E7" s="43">
        <v>9302.1509999999998</v>
      </c>
      <c r="F7" s="43">
        <v>4021.7950000000001</v>
      </c>
      <c r="G7" s="40">
        <f>F7-E7</f>
        <v>-5280.3559999999998</v>
      </c>
      <c r="H7" s="41">
        <f>E7-B7</f>
        <v>191.70399999999972</v>
      </c>
      <c r="I7" s="41">
        <f>F7-C7</f>
        <v>1732.5529999999999</v>
      </c>
      <c r="J7" s="41">
        <f t="shared" si="0"/>
        <v>1540.8490000000002</v>
      </c>
      <c r="K7" s="40">
        <f t="shared" si="1"/>
        <v>2.1042216699136684</v>
      </c>
      <c r="L7" s="40">
        <f t="shared" si="1"/>
        <v>75.682387445276632</v>
      </c>
      <c r="M7" s="42">
        <f t="shared" si="1"/>
        <v>-22.589102658547869</v>
      </c>
    </row>
    <row r="9" spans="1:13" x14ac:dyDescent="0.35">
      <c r="M9" s="109"/>
    </row>
    <row r="10" spans="1:13" x14ac:dyDescent="0.35">
      <c r="B10" s="108"/>
      <c r="C10" s="108"/>
      <c r="E10" s="108"/>
      <c r="F10" s="108"/>
      <c r="J10" s="109"/>
      <c r="M10" s="109"/>
    </row>
    <row r="11" spans="1:13" x14ac:dyDescent="0.35">
      <c r="B11" s="108"/>
      <c r="C11" s="108"/>
      <c r="E11" s="108"/>
      <c r="F11" s="108"/>
      <c r="J11" s="109"/>
      <c r="M11" s="109"/>
    </row>
    <row r="12" spans="1:13" x14ac:dyDescent="0.35">
      <c r="B12" s="108"/>
      <c r="C12" s="108"/>
      <c r="E12" s="108"/>
      <c r="F12" s="108"/>
      <c r="J12" s="109"/>
    </row>
  </sheetData>
  <mergeCells count="4">
    <mergeCell ref="B3:D3"/>
    <mergeCell ref="E3:G3"/>
    <mergeCell ref="H3:J3"/>
    <mergeCell ref="K3:M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9"/>
  <sheetViews>
    <sheetView workbookViewId="0">
      <selection activeCell="B12" sqref="B12"/>
    </sheetView>
  </sheetViews>
  <sheetFormatPr defaultColWidth="9.1796875" defaultRowHeight="12.5" x14ac:dyDescent="0.25"/>
  <cols>
    <col min="1" max="1" width="12.26953125" style="1" customWidth="1"/>
    <col min="2" max="2" width="15.26953125" style="1" customWidth="1"/>
    <col min="3" max="3" width="11.54296875" style="1" customWidth="1"/>
    <col min="4" max="4" width="16.453125" style="1" customWidth="1"/>
    <col min="5" max="5" width="15" style="1" customWidth="1"/>
    <col min="6" max="16384" width="9.1796875" style="1"/>
  </cols>
  <sheetData>
    <row r="2" spans="1:5" x14ac:dyDescent="0.25">
      <c r="A2" s="4" t="s">
        <v>296</v>
      </c>
      <c r="B2" s="4"/>
      <c r="C2" s="4"/>
      <c r="D2" s="4"/>
      <c r="E2" s="4"/>
    </row>
    <row r="3" spans="1:5" ht="14.5" x14ac:dyDescent="0.35">
      <c r="A3" s="12"/>
      <c r="B3" s="12"/>
      <c r="C3" s="12"/>
      <c r="D3" s="12"/>
      <c r="E3" s="12"/>
    </row>
    <row r="4" spans="1:5" x14ac:dyDescent="0.25">
      <c r="A4" s="26" t="s">
        <v>289</v>
      </c>
      <c r="B4" s="132" t="s">
        <v>290</v>
      </c>
      <c r="C4" s="132"/>
      <c r="D4" s="133" t="s">
        <v>288</v>
      </c>
      <c r="E4" s="134"/>
    </row>
    <row r="5" spans="1:5" x14ac:dyDescent="0.25">
      <c r="A5" s="26" t="s">
        <v>291</v>
      </c>
      <c r="B5" s="26" t="s">
        <v>271</v>
      </c>
      <c r="C5" s="26" t="s">
        <v>81</v>
      </c>
      <c r="D5" s="26" t="s">
        <v>292</v>
      </c>
      <c r="E5" s="26" t="s">
        <v>81</v>
      </c>
    </row>
    <row r="6" spans="1:5" x14ac:dyDescent="0.25">
      <c r="A6" s="8" t="s">
        <v>294</v>
      </c>
      <c r="B6" s="52">
        <v>5258.9259999999995</v>
      </c>
      <c r="C6" s="52">
        <v>66.339886512920131</v>
      </c>
      <c r="D6" s="52">
        <v>1289.587</v>
      </c>
      <c r="E6" s="52">
        <v>41.363899818549982</v>
      </c>
    </row>
    <row r="7" spans="1:5" x14ac:dyDescent="0.25">
      <c r="A7" s="8" t="s">
        <v>295</v>
      </c>
      <c r="B7" s="52">
        <v>1923.07</v>
      </c>
      <c r="C7" s="52">
        <v>24.258992341098033</v>
      </c>
      <c r="D7" s="52">
        <v>1781.2650000000001</v>
      </c>
      <c r="E7" s="52">
        <v>57.134622953154334</v>
      </c>
    </row>
    <row r="8" spans="1:5" x14ac:dyDescent="0.25">
      <c r="A8" s="8" t="s">
        <v>293</v>
      </c>
      <c r="B8" s="52">
        <v>745.25</v>
      </c>
      <c r="C8" s="52">
        <v>9.4011211459818451</v>
      </c>
      <c r="D8" s="52">
        <v>46.811</v>
      </c>
      <c r="E8" s="52">
        <v>1.5014772282956816</v>
      </c>
    </row>
    <row r="9" spans="1:5" x14ac:dyDescent="0.25">
      <c r="A9" s="11" t="s">
        <v>87</v>
      </c>
      <c r="B9" s="53">
        <v>7927.2459999999992</v>
      </c>
      <c r="C9" s="53">
        <v>100.00000000000001</v>
      </c>
      <c r="D9" s="53">
        <v>3117.663</v>
      </c>
      <c r="E9" s="53">
        <v>100</v>
      </c>
    </row>
  </sheetData>
  <sortState ref="A12:E14">
    <sortCondition descending="1" ref="C12:C14"/>
  </sortState>
  <mergeCells count="2">
    <mergeCell ref="B4:C4"/>
    <mergeCell ref="D4:E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sqref="A1:A1048576"/>
    </sheetView>
  </sheetViews>
  <sheetFormatPr defaultColWidth="9.1796875" defaultRowHeight="12.5" x14ac:dyDescent="0.25"/>
  <cols>
    <col min="1" max="1" width="17.453125" style="1" customWidth="1"/>
    <col min="2" max="2" width="12.54296875" style="1" customWidth="1"/>
    <col min="3" max="3" width="12.81640625" style="1" customWidth="1"/>
    <col min="4" max="16384" width="9.1796875" style="1"/>
  </cols>
  <sheetData>
    <row r="1" spans="1:3" x14ac:dyDescent="0.25">
      <c r="A1" s="4" t="s">
        <v>323</v>
      </c>
      <c r="B1" s="4"/>
      <c r="C1" s="4"/>
    </row>
    <row r="2" spans="1:3" ht="14.5" x14ac:dyDescent="0.35">
      <c r="A2" s="12"/>
      <c r="B2" s="12"/>
      <c r="C2" s="12"/>
    </row>
    <row r="3" spans="1:3" ht="25" x14ac:dyDescent="0.25">
      <c r="A3" s="27" t="s">
        <v>321</v>
      </c>
      <c r="B3" s="27" t="s">
        <v>322</v>
      </c>
      <c r="C3" s="27" t="s">
        <v>81</v>
      </c>
    </row>
    <row r="4" spans="1:3" x14ac:dyDescent="0.25">
      <c r="A4" s="8" t="s">
        <v>40</v>
      </c>
      <c r="B4" s="8">
        <v>16914.339</v>
      </c>
      <c r="C4" s="8">
        <v>66.382873860075378</v>
      </c>
    </row>
    <row r="5" spans="1:3" x14ac:dyDescent="0.25">
      <c r="A5" s="8" t="s">
        <v>41</v>
      </c>
      <c r="B5" s="8">
        <v>6387.4070000000002</v>
      </c>
      <c r="C5" s="8">
        <v>25.068341906471336</v>
      </c>
    </row>
    <row r="6" spans="1:3" x14ac:dyDescent="0.25">
      <c r="A6" s="8" t="s">
        <v>324</v>
      </c>
      <c r="B6" s="8">
        <v>941.75300000000004</v>
      </c>
      <c r="C6" s="8">
        <v>3.6960516521720157</v>
      </c>
    </row>
    <row r="7" spans="1:3" x14ac:dyDescent="0.25">
      <c r="A7" s="8" t="s">
        <v>325</v>
      </c>
      <c r="B7" s="8">
        <v>727.65</v>
      </c>
      <c r="C7" s="8">
        <v>2.8557721448224398</v>
      </c>
    </row>
    <row r="8" spans="1:3" x14ac:dyDescent="0.25">
      <c r="A8" s="8" t="s">
        <v>117</v>
      </c>
      <c r="B8" s="8">
        <v>508.8250000000001</v>
      </c>
      <c r="C8" s="8">
        <v>1.996960436458844</v>
      </c>
    </row>
    <row r="9" spans="1:3" x14ac:dyDescent="0.25">
      <c r="A9" s="11" t="s">
        <v>87</v>
      </c>
      <c r="B9" s="11">
        <v>25479.973999999998</v>
      </c>
      <c r="C9" s="11">
        <v>100</v>
      </c>
    </row>
  </sheetData>
  <sortState ref="A13:B27">
    <sortCondition descending="1" ref="B13:B27"/>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tabSelected="1" workbookViewId="0">
      <selection activeCell="C23" sqref="C23"/>
    </sheetView>
  </sheetViews>
  <sheetFormatPr defaultColWidth="9.1796875" defaultRowHeight="12.5" x14ac:dyDescent="0.25"/>
  <cols>
    <col min="1" max="1" width="14.26953125" style="1" customWidth="1"/>
    <col min="2" max="2" width="8.26953125" style="1" customWidth="1"/>
    <col min="3" max="3" width="52.54296875" style="1" customWidth="1"/>
    <col min="4" max="19" width="14.26953125" style="1" customWidth="1"/>
    <col min="20" max="16384" width="9.1796875" style="1"/>
  </cols>
  <sheetData>
    <row r="1" spans="1:5" x14ac:dyDescent="0.25">
      <c r="A1" s="4" t="s">
        <v>327</v>
      </c>
      <c r="B1" s="4"/>
      <c r="C1" s="4"/>
      <c r="D1" s="13"/>
      <c r="E1" s="4"/>
    </row>
    <row r="2" spans="1:5" ht="14.5" x14ac:dyDescent="0.35">
      <c r="A2" s="12"/>
      <c r="B2" s="12"/>
      <c r="C2" s="12"/>
      <c r="D2" s="28"/>
      <c r="E2" s="12"/>
    </row>
    <row r="3" spans="1:5" x14ac:dyDescent="0.25">
      <c r="A3" s="29" t="s">
        <v>268</v>
      </c>
      <c r="B3" s="29" t="s">
        <v>326</v>
      </c>
      <c r="C3" s="29" t="s">
        <v>270</v>
      </c>
      <c r="D3" s="30" t="s">
        <v>271</v>
      </c>
      <c r="E3" s="30" t="s">
        <v>81</v>
      </c>
    </row>
    <row r="4" spans="1:5" x14ac:dyDescent="0.25">
      <c r="A4" s="14">
        <v>1</v>
      </c>
      <c r="B4" s="8" t="s">
        <v>305</v>
      </c>
      <c r="C4" s="54" t="s">
        <v>306</v>
      </c>
      <c r="D4" s="52">
        <v>9073.5450000000001</v>
      </c>
      <c r="E4" s="52">
        <v>35.610495520913801</v>
      </c>
    </row>
    <row r="5" spans="1:5" x14ac:dyDescent="0.25">
      <c r="A5" s="14">
        <v>2</v>
      </c>
      <c r="B5" s="8" t="s">
        <v>313</v>
      </c>
      <c r="C5" s="54" t="s">
        <v>314</v>
      </c>
      <c r="D5" s="52">
        <v>4024.75</v>
      </c>
      <c r="E5" s="52">
        <v>15.795738253108107</v>
      </c>
    </row>
    <row r="6" spans="1:5" x14ac:dyDescent="0.25">
      <c r="A6" s="14">
        <v>3</v>
      </c>
      <c r="B6" s="8" t="s">
        <v>301</v>
      </c>
      <c r="C6" s="54" t="s">
        <v>302</v>
      </c>
      <c r="D6" s="52">
        <v>3709.0349999999999</v>
      </c>
      <c r="E6" s="52">
        <v>14.556667130037104</v>
      </c>
    </row>
    <row r="7" spans="1:5" x14ac:dyDescent="0.25">
      <c r="A7" s="14">
        <v>4</v>
      </c>
      <c r="B7" s="8" t="s">
        <v>317</v>
      </c>
      <c r="C7" s="54" t="s">
        <v>318</v>
      </c>
      <c r="D7" s="52">
        <v>1821.596</v>
      </c>
      <c r="E7" s="52">
        <v>7.1491281741496282</v>
      </c>
    </row>
    <row r="8" spans="1:5" x14ac:dyDescent="0.25">
      <c r="A8" s="14">
        <v>5</v>
      </c>
      <c r="B8" s="8" t="s">
        <v>315</v>
      </c>
      <c r="C8" s="54" t="s">
        <v>316</v>
      </c>
      <c r="D8" s="52">
        <v>1275.58</v>
      </c>
      <c r="E8" s="52">
        <v>5.0062060502887489</v>
      </c>
    </row>
    <row r="9" spans="1:5" x14ac:dyDescent="0.25">
      <c r="A9" s="14">
        <v>6</v>
      </c>
      <c r="B9" s="8" t="s">
        <v>311</v>
      </c>
      <c r="C9" s="54" t="s">
        <v>312</v>
      </c>
      <c r="D9" s="52">
        <v>557.56899999999996</v>
      </c>
      <c r="E9" s="52">
        <v>2.1882636143977225</v>
      </c>
    </row>
    <row r="10" spans="1:5" x14ac:dyDescent="0.25">
      <c r="A10" s="14">
        <v>7</v>
      </c>
      <c r="B10" s="8" t="s">
        <v>309</v>
      </c>
      <c r="C10" s="54" t="s">
        <v>310</v>
      </c>
      <c r="D10" s="52">
        <v>514.63099999999997</v>
      </c>
      <c r="E10" s="52">
        <v>2.0197469589254684</v>
      </c>
    </row>
    <row r="11" spans="1:5" x14ac:dyDescent="0.25">
      <c r="A11" s="14">
        <v>8</v>
      </c>
      <c r="B11" s="8" t="s">
        <v>319</v>
      </c>
      <c r="C11" s="54" t="s">
        <v>320</v>
      </c>
      <c r="D11" s="52">
        <v>504.35399999999998</v>
      </c>
      <c r="E11" s="52">
        <v>1.9794133227922446</v>
      </c>
    </row>
    <row r="12" spans="1:5" x14ac:dyDescent="0.25">
      <c r="A12" s="14">
        <v>9</v>
      </c>
      <c r="B12" s="8" t="s">
        <v>297</v>
      </c>
      <c r="C12" s="54" t="s">
        <v>298</v>
      </c>
      <c r="D12" s="52">
        <v>386.32299999999998</v>
      </c>
      <c r="E12" s="52">
        <v>1.5161828658066918</v>
      </c>
    </row>
    <row r="13" spans="1:5" x14ac:dyDescent="0.25">
      <c r="A13" s="14">
        <v>10</v>
      </c>
      <c r="B13" s="8" t="s">
        <v>299</v>
      </c>
      <c r="C13" s="54" t="s">
        <v>300</v>
      </c>
      <c r="D13" s="52">
        <v>283.553</v>
      </c>
      <c r="E13" s="52">
        <v>1.1128465044744553</v>
      </c>
    </row>
    <row r="14" spans="1:5" x14ac:dyDescent="0.25">
      <c r="A14" s="14">
        <v>11</v>
      </c>
      <c r="B14" s="8" t="s">
        <v>303</v>
      </c>
      <c r="C14" s="54" t="s">
        <v>304</v>
      </c>
      <c r="D14" s="52">
        <v>283.31400000000002</v>
      </c>
      <c r="E14" s="52">
        <v>1.1119085129364734</v>
      </c>
    </row>
    <row r="15" spans="1:5" x14ac:dyDescent="0.25">
      <c r="A15" s="14">
        <v>12</v>
      </c>
      <c r="B15" s="8" t="s">
        <v>307</v>
      </c>
      <c r="C15" s="54" t="s">
        <v>308</v>
      </c>
      <c r="D15" s="52">
        <v>274.22500000000002</v>
      </c>
      <c r="E15" s="52">
        <v>1.0762373619376537</v>
      </c>
    </row>
    <row r="16" spans="1:5" x14ac:dyDescent="0.25">
      <c r="A16" s="8"/>
      <c r="B16" s="8"/>
      <c r="C16" s="54" t="s">
        <v>117</v>
      </c>
      <c r="D16" s="52">
        <f>D17-SUM(D4:D15)</f>
        <v>2771.4989999999998</v>
      </c>
      <c r="E16" s="52">
        <f>E17-SUM(E4:E15)</f>
        <v>10.87716573023188</v>
      </c>
    </row>
    <row r="17" spans="1:5" x14ac:dyDescent="0.25">
      <c r="A17" s="135" t="s">
        <v>87</v>
      </c>
      <c r="B17" s="135"/>
      <c r="C17" s="135"/>
      <c r="D17" s="11">
        <v>25479.973999999998</v>
      </c>
      <c r="E17" s="11">
        <v>100</v>
      </c>
    </row>
  </sheetData>
  <mergeCells count="1">
    <mergeCell ref="A17:C1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78"/>
  <sheetViews>
    <sheetView topLeftCell="A139" workbookViewId="0">
      <selection activeCell="A80" sqref="A80:XFD156"/>
    </sheetView>
  </sheetViews>
  <sheetFormatPr defaultColWidth="9.1796875" defaultRowHeight="12.5" x14ac:dyDescent="0.25"/>
  <cols>
    <col min="1" max="2" width="9.1796875" style="1"/>
    <col min="3" max="3" width="9.81640625" style="1" bestFit="1" customWidth="1"/>
    <col min="4" max="6" width="9.26953125" style="1" bestFit="1" customWidth="1"/>
    <col min="7" max="7" width="9.7265625" style="1" bestFit="1" customWidth="1"/>
    <col min="8" max="8" width="9.26953125" style="1" bestFit="1" customWidth="1"/>
    <col min="9" max="9" width="9.7265625" style="1" bestFit="1" customWidth="1"/>
    <col min="10" max="10" width="9.453125" style="1" bestFit="1" customWidth="1"/>
    <col min="11" max="16384" width="9.1796875" style="1"/>
  </cols>
  <sheetData>
    <row r="1" spans="2:10" x14ac:dyDescent="0.25">
      <c r="B1" s="4" t="s">
        <v>71</v>
      </c>
      <c r="C1" s="4"/>
      <c r="D1" s="4"/>
      <c r="E1" s="4"/>
      <c r="F1" s="4"/>
      <c r="G1" s="4"/>
      <c r="H1" s="4"/>
      <c r="I1" s="4"/>
      <c r="J1" s="5"/>
    </row>
    <row r="2" spans="2:10" x14ac:dyDescent="0.25">
      <c r="B2" s="5"/>
      <c r="C2" s="5"/>
      <c r="D2" s="5"/>
      <c r="E2" s="5"/>
      <c r="F2" s="5"/>
      <c r="G2" s="5"/>
      <c r="H2" s="5"/>
      <c r="I2" s="5"/>
      <c r="J2" s="5"/>
    </row>
    <row r="3" spans="2:10" ht="21" thickBot="1" x14ac:dyDescent="0.3">
      <c r="B3" s="9" t="s">
        <v>10</v>
      </c>
      <c r="C3" s="110" t="s">
        <v>42</v>
      </c>
      <c r="D3" s="110" t="s">
        <v>43</v>
      </c>
      <c r="E3" s="110" t="s">
        <v>44</v>
      </c>
      <c r="F3" s="110" t="s">
        <v>45</v>
      </c>
      <c r="G3" s="110" t="s">
        <v>46</v>
      </c>
      <c r="H3" s="110" t="s">
        <v>47</v>
      </c>
      <c r="I3" s="110" t="s">
        <v>0</v>
      </c>
      <c r="J3" s="110" t="s">
        <v>48</v>
      </c>
    </row>
    <row r="4" spans="2:10" ht="13" x14ac:dyDescent="0.3">
      <c r="B4" s="10" t="s">
        <v>49</v>
      </c>
      <c r="C4" s="55">
        <v>7288.549</v>
      </c>
      <c r="D4" s="55">
        <f>C4-SUM(E4:F4)</f>
        <v>6974.5289999999995</v>
      </c>
      <c r="E4" s="55">
        <v>312.16300000000001</v>
      </c>
      <c r="F4" s="55">
        <v>1.857</v>
      </c>
      <c r="G4" s="55">
        <v>8446.2759999999998</v>
      </c>
      <c r="H4" s="55">
        <v>1.2E-2</v>
      </c>
      <c r="I4" s="55">
        <v>8446.2880000000005</v>
      </c>
      <c r="J4" s="55">
        <f>I4-C4</f>
        <v>1157.7390000000005</v>
      </c>
    </row>
    <row r="5" spans="2:10" ht="13" x14ac:dyDescent="0.3">
      <c r="B5" s="10" t="s">
        <v>50</v>
      </c>
      <c r="C5" s="55">
        <v>8301.3520000000008</v>
      </c>
      <c r="D5" s="55">
        <f t="shared" ref="D5:D52" si="0">C5-SUM(E5:F5)</f>
        <v>7960.9000000000005</v>
      </c>
      <c r="E5" s="55">
        <v>338.21300000000002</v>
      </c>
      <c r="F5" s="55">
        <v>2.2389999999999999</v>
      </c>
      <c r="G5" s="55">
        <v>8842.9500000000007</v>
      </c>
      <c r="H5" s="55">
        <v>6.9000000000000006E-2</v>
      </c>
      <c r="I5" s="55">
        <v>8843.0190000000002</v>
      </c>
      <c r="J5" s="55">
        <f t="shared" ref="J5:J52" si="1">I5-C5</f>
        <v>541.66699999999946</v>
      </c>
    </row>
    <row r="6" spans="2:10" ht="13" x14ac:dyDescent="0.3">
      <c r="B6" s="10" t="s">
        <v>51</v>
      </c>
      <c r="C6" s="55">
        <v>10020.553</v>
      </c>
      <c r="D6" s="55">
        <f t="shared" si="0"/>
        <v>9625.8510000000006</v>
      </c>
      <c r="E6" s="55">
        <v>392.25400000000002</v>
      </c>
      <c r="F6" s="55">
        <v>2.448</v>
      </c>
      <c r="G6" s="55">
        <v>8552.2810000000009</v>
      </c>
      <c r="H6" s="55">
        <v>0.26500000000000001</v>
      </c>
      <c r="I6" s="55">
        <v>8552.5460000000003</v>
      </c>
      <c r="J6" s="55">
        <f t="shared" si="1"/>
        <v>-1468.0069999999996</v>
      </c>
    </row>
    <row r="7" spans="2:10" x14ac:dyDescent="0.25">
      <c r="B7" s="56" t="s">
        <v>52</v>
      </c>
      <c r="C7" s="57">
        <f t="shared" ref="C7:J7" si="2">SUM(C4:C6)</f>
        <v>25610.454000000002</v>
      </c>
      <c r="D7" s="57">
        <f t="shared" si="2"/>
        <v>24561.279999999999</v>
      </c>
      <c r="E7" s="57">
        <f t="shared" si="2"/>
        <v>1042.6300000000001</v>
      </c>
      <c r="F7" s="57">
        <f t="shared" si="2"/>
        <v>6.5440000000000005</v>
      </c>
      <c r="G7" s="57">
        <f t="shared" si="2"/>
        <v>25841.507000000005</v>
      </c>
      <c r="H7" s="57">
        <f t="shared" si="2"/>
        <v>0.34600000000000003</v>
      </c>
      <c r="I7" s="57">
        <f t="shared" si="2"/>
        <v>25841.853000000003</v>
      </c>
      <c r="J7" s="57">
        <f t="shared" si="2"/>
        <v>231.39900000000034</v>
      </c>
    </row>
    <row r="8" spans="2:10" ht="13" x14ac:dyDescent="0.3">
      <c r="B8" s="10" t="s">
        <v>53</v>
      </c>
      <c r="C8" s="55">
        <v>6979.2349999999997</v>
      </c>
      <c r="D8" s="55">
        <f t="shared" si="0"/>
        <v>6672.3679999999995</v>
      </c>
      <c r="E8" s="55">
        <v>304.947</v>
      </c>
      <c r="F8" s="55">
        <v>1.92</v>
      </c>
      <c r="G8" s="55">
        <v>6606.8289999999997</v>
      </c>
      <c r="H8" s="55"/>
      <c r="I8" s="55">
        <v>6606.8289999999997</v>
      </c>
      <c r="J8" s="55">
        <f t="shared" si="1"/>
        <v>-372.40599999999995</v>
      </c>
    </row>
    <row r="9" spans="2:10" ht="13" x14ac:dyDescent="0.3">
      <c r="B9" s="10" t="s">
        <v>1</v>
      </c>
      <c r="C9" s="55">
        <v>8599.3320000000003</v>
      </c>
      <c r="D9" s="55">
        <f>C9-SUM(E9:F9)</f>
        <v>8274.728000000001</v>
      </c>
      <c r="E9" s="55">
        <v>322.94400000000002</v>
      </c>
      <c r="F9" s="55">
        <v>1.66</v>
      </c>
      <c r="G9" s="55">
        <v>9045.2090000000007</v>
      </c>
      <c r="H9" s="55">
        <v>8.3000000000000004E-2</v>
      </c>
      <c r="I9" s="55">
        <v>9045.2919999999995</v>
      </c>
      <c r="J9" s="55">
        <f t="shared" si="1"/>
        <v>445.95999999999913</v>
      </c>
    </row>
    <row r="10" spans="2:10" ht="13" x14ac:dyDescent="0.3">
      <c r="B10" s="10" t="s">
        <v>54</v>
      </c>
      <c r="C10" s="55">
        <v>8910.125</v>
      </c>
      <c r="D10" s="55">
        <f t="shared" si="0"/>
        <v>8375.3469999999998</v>
      </c>
      <c r="E10" s="55">
        <v>532.94500000000005</v>
      </c>
      <c r="F10" s="55">
        <v>1.833</v>
      </c>
      <c r="G10" s="55">
        <v>10405.491</v>
      </c>
      <c r="H10" s="55">
        <v>1.6379999999999999</v>
      </c>
      <c r="I10" s="55">
        <v>10407.129000000001</v>
      </c>
      <c r="J10" s="55">
        <f t="shared" si="1"/>
        <v>1497.0040000000008</v>
      </c>
    </row>
    <row r="11" spans="2:10" x14ac:dyDescent="0.25">
      <c r="B11" s="56" t="s">
        <v>55</v>
      </c>
      <c r="C11" s="57">
        <f t="shared" ref="C11:J11" si="3">SUM(C8:C10)</f>
        <v>24488.691999999999</v>
      </c>
      <c r="D11" s="57">
        <f t="shared" si="3"/>
        <v>23322.442999999999</v>
      </c>
      <c r="E11" s="57">
        <f t="shared" si="3"/>
        <v>1160.8360000000002</v>
      </c>
      <c r="F11" s="57">
        <f t="shared" si="3"/>
        <v>5.4130000000000003</v>
      </c>
      <c r="G11" s="57">
        <f t="shared" si="3"/>
        <v>26057.529000000002</v>
      </c>
      <c r="H11" s="57">
        <f t="shared" si="3"/>
        <v>1.7209999999999999</v>
      </c>
      <c r="I11" s="57">
        <f t="shared" si="3"/>
        <v>26059.25</v>
      </c>
      <c r="J11" s="57">
        <f t="shared" si="3"/>
        <v>1570.558</v>
      </c>
    </row>
    <row r="12" spans="2:10" ht="13" x14ac:dyDescent="0.3">
      <c r="B12" s="10" t="s">
        <v>56</v>
      </c>
      <c r="C12" s="55">
        <v>8460.402</v>
      </c>
      <c r="D12" s="55">
        <f t="shared" si="0"/>
        <v>8103</v>
      </c>
      <c r="E12" s="55">
        <v>355.827</v>
      </c>
      <c r="F12" s="55">
        <v>1.575</v>
      </c>
      <c r="G12" s="55">
        <v>10061.088</v>
      </c>
      <c r="H12" s="55">
        <v>0.89800000000000002</v>
      </c>
      <c r="I12" s="55">
        <v>10061.986000000001</v>
      </c>
      <c r="J12" s="55">
        <f t="shared" si="1"/>
        <v>1601.5840000000007</v>
      </c>
    </row>
    <row r="13" spans="2:10" ht="13" x14ac:dyDescent="0.3">
      <c r="B13" s="10" t="s">
        <v>57</v>
      </c>
      <c r="C13" s="55">
        <v>7195.4750000000004</v>
      </c>
      <c r="D13" s="55">
        <f t="shared" si="0"/>
        <v>6853.17</v>
      </c>
      <c r="E13" s="55">
        <v>339.79599999999999</v>
      </c>
      <c r="F13" s="55">
        <v>2.5089999999999999</v>
      </c>
      <c r="G13" s="55">
        <v>10913.071</v>
      </c>
      <c r="H13" s="55">
        <v>1.7430000000000001</v>
      </c>
      <c r="I13" s="55">
        <v>10914.814</v>
      </c>
      <c r="J13" s="55">
        <f t="shared" si="1"/>
        <v>3719.3389999999999</v>
      </c>
    </row>
    <row r="14" spans="2:10" ht="13" x14ac:dyDescent="0.3">
      <c r="B14" s="10" t="s">
        <v>58</v>
      </c>
      <c r="C14" s="55">
        <v>12099.384</v>
      </c>
      <c r="D14" s="55">
        <f t="shared" si="0"/>
        <v>11765.42</v>
      </c>
      <c r="E14" s="55">
        <v>331.92399999999998</v>
      </c>
      <c r="F14" s="55">
        <v>2.04</v>
      </c>
      <c r="G14" s="55">
        <v>8888.5840000000007</v>
      </c>
      <c r="H14" s="55">
        <v>8.0000000000000002E-3</v>
      </c>
      <c r="I14" s="55">
        <v>8888.5920000000006</v>
      </c>
      <c r="J14" s="55">
        <f t="shared" si="1"/>
        <v>-3210.7919999999995</v>
      </c>
    </row>
    <row r="15" spans="2:10" x14ac:dyDescent="0.25">
      <c r="B15" s="56" t="s">
        <v>59</v>
      </c>
      <c r="C15" s="57">
        <f t="shared" ref="C15:J15" si="4">SUM(C12:C14)</f>
        <v>27755.260999999999</v>
      </c>
      <c r="D15" s="57">
        <f t="shared" si="4"/>
        <v>26721.59</v>
      </c>
      <c r="E15" s="57">
        <f t="shared" si="4"/>
        <v>1027.547</v>
      </c>
      <c r="F15" s="57">
        <f t="shared" si="4"/>
        <v>6.1239999999999997</v>
      </c>
      <c r="G15" s="57">
        <f t="shared" si="4"/>
        <v>29862.743000000002</v>
      </c>
      <c r="H15" s="57">
        <f t="shared" si="4"/>
        <v>2.649</v>
      </c>
      <c r="I15" s="57">
        <f t="shared" si="4"/>
        <v>29865.392000000003</v>
      </c>
      <c r="J15" s="57">
        <f t="shared" si="4"/>
        <v>2110.1310000000012</v>
      </c>
    </row>
    <row r="16" spans="2:10" ht="13" x14ac:dyDescent="0.3">
      <c r="B16" s="10" t="s">
        <v>60</v>
      </c>
      <c r="C16" s="55">
        <v>7342.1809999999996</v>
      </c>
      <c r="D16" s="55">
        <f t="shared" si="0"/>
        <v>7029.183</v>
      </c>
      <c r="E16" s="55">
        <v>311.55399999999997</v>
      </c>
      <c r="F16" s="55">
        <v>1.444</v>
      </c>
      <c r="G16" s="55">
        <v>4268.7340000000004</v>
      </c>
      <c r="H16" s="55">
        <v>0.03</v>
      </c>
      <c r="I16" s="55">
        <v>4268.7640000000001</v>
      </c>
      <c r="J16" s="55">
        <f t="shared" si="1"/>
        <v>-3073.4169999999995</v>
      </c>
    </row>
    <row r="17" spans="2:10" ht="13" x14ac:dyDescent="0.3">
      <c r="B17" s="10" t="s">
        <v>61</v>
      </c>
      <c r="C17" s="55">
        <v>7282.1570000000002</v>
      </c>
      <c r="D17" s="55">
        <f t="shared" si="0"/>
        <v>6944.1410000000005</v>
      </c>
      <c r="E17" s="55">
        <v>336.27600000000001</v>
      </c>
      <c r="F17" s="55">
        <v>1.74</v>
      </c>
      <c r="G17" s="55">
        <v>8574.759</v>
      </c>
      <c r="H17" s="55">
        <v>22.571000000000002</v>
      </c>
      <c r="I17" s="55">
        <v>8597.33</v>
      </c>
      <c r="J17" s="55">
        <f t="shared" si="1"/>
        <v>1315.1729999999998</v>
      </c>
    </row>
    <row r="18" spans="2:10" ht="13" x14ac:dyDescent="0.3">
      <c r="B18" s="10" t="s">
        <v>62</v>
      </c>
      <c r="C18" s="55">
        <v>8062.3980000000001</v>
      </c>
      <c r="D18" s="55">
        <f t="shared" si="0"/>
        <v>7764.3050000000003</v>
      </c>
      <c r="E18" s="55">
        <v>295.87599999999998</v>
      </c>
      <c r="F18" s="55">
        <v>2.2170000000000001</v>
      </c>
      <c r="G18" s="55">
        <v>7899.7460000000001</v>
      </c>
      <c r="H18" s="55">
        <v>0.67700000000000005</v>
      </c>
      <c r="I18" s="55">
        <v>7900.4229999999998</v>
      </c>
      <c r="J18" s="55">
        <f t="shared" si="1"/>
        <v>-161.97500000000036</v>
      </c>
    </row>
    <row r="19" spans="2:10" x14ac:dyDescent="0.25">
      <c r="B19" s="56" t="s">
        <v>63</v>
      </c>
      <c r="C19" s="57">
        <f t="shared" ref="C19:J19" si="5">SUM(C16:C18)</f>
        <v>22686.736000000001</v>
      </c>
      <c r="D19" s="57">
        <f t="shared" si="5"/>
        <v>21737.629000000001</v>
      </c>
      <c r="E19" s="57">
        <f t="shared" si="5"/>
        <v>943.7059999999999</v>
      </c>
      <c r="F19" s="57">
        <f t="shared" si="5"/>
        <v>5.4009999999999998</v>
      </c>
      <c r="G19" s="57">
        <f t="shared" si="5"/>
        <v>20743.239000000001</v>
      </c>
      <c r="H19" s="57">
        <f t="shared" si="5"/>
        <v>23.278000000000002</v>
      </c>
      <c r="I19" s="57">
        <f t="shared" si="5"/>
        <v>20766.517</v>
      </c>
      <c r="J19" s="57">
        <f t="shared" si="5"/>
        <v>-1920.2190000000001</v>
      </c>
    </row>
    <row r="20" spans="2:10" x14ac:dyDescent="0.25">
      <c r="B20" s="56" t="s">
        <v>64</v>
      </c>
      <c r="C20" s="57">
        <f>C7+C11+C15+C19</f>
        <v>100541.14300000001</v>
      </c>
      <c r="D20" s="57">
        <f t="shared" ref="D20:J20" si="6">D7+D11+D15+D19</f>
        <v>96342.941999999995</v>
      </c>
      <c r="E20" s="57">
        <f t="shared" si="6"/>
        <v>4174.7190000000001</v>
      </c>
      <c r="F20" s="57">
        <f t="shared" si="6"/>
        <v>23.481999999999999</v>
      </c>
      <c r="G20" s="57">
        <f t="shared" si="6"/>
        <v>102505.01800000001</v>
      </c>
      <c r="H20" s="57">
        <f t="shared" si="6"/>
        <v>27.994</v>
      </c>
      <c r="I20" s="57">
        <f t="shared" si="6"/>
        <v>102533.01200000002</v>
      </c>
      <c r="J20" s="57">
        <f t="shared" si="6"/>
        <v>1991.8690000000015</v>
      </c>
    </row>
    <row r="21" spans="2:10" ht="13" x14ac:dyDescent="0.3">
      <c r="B21" s="10" t="s">
        <v>65</v>
      </c>
      <c r="C21" s="55">
        <v>6033.2860000000001</v>
      </c>
      <c r="D21" s="55">
        <f t="shared" si="0"/>
        <v>5752.3689999999997</v>
      </c>
      <c r="E21" s="55">
        <v>279.36099999999999</v>
      </c>
      <c r="F21" s="55">
        <v>1.556</v>
      </c>
      <c r="G21" s="55">
        <v>6969.4830000000002</v>
      </c>
      <c r="H21" s="55"/>
      <c r="I21" s="55">
        <v>6969.4830000000002</v>
      </c>
      <c r="J21" s="55">
        <f t="shared" si="1"/>
        <v>936.19700000000012</v>
      </c>
    </row>
    <row r="22" spans="2:10" ht="13" x14ac:dyDescent="0.3">
      <c r="B22" s="10" t="s">
        <v>50</v>
      </c>
      <c r="C22" s="55">
        <v>7003.799</v>
      </c>
      <c r="D22" s="55">
        <f t="shared" si="0"/>
        <v>6709.0039999999999</v>
      </c>
      <c r="E22" s="55">
        <v>293.20499999999998</v>
      </c>
      <c r="F22" s="55">
        <v>1.59</v>
      </c>
      <c r="G22" s="55">
        <v>6097.3590000000004</v>
      </c>
      <c r="H22" s="55">
        <v>6.0570000000000004</v>
      </c>
      <c r="I22" s="55">
        <v>6103.4160000000002</v>
      </c>
      <c r="J22" s="55">
        <f t="shared" si="1"/>
        <v>-900.38299999999981</v>
      </c>
    </row>
    <row r="23" spans="2:10" ht="13" x14ac:dyDescent="0.3">
      <c r="B23" s="10" t="s">
        <v>51</v>
      </c>
      <c r="C23" s="55">
        <v>7253.13</v>
      </c>
      <c r="D23" s="55">
        <f t="shared" si="0"/>
        <v>6934.982</v>
      </c>
      <c r="E23" s="55">
        <v>316.24099999999999</v>
      </c>
      <c r="F23" s="55">
        <v>1.907</v>
      </c>
      <c r="G23" s="55">
        <v>8423.4320000000007</v>
      </c>
      <c r="H23" s="55">
        <v>5.69</v>
      </c>
      <c r="I23" s="55">
        <v>8429.1219999999994</v>
      </c>
      <c r="J23" s="55">
        <f t="shared" si="1"/>
        <v>1175.9919999999993</v>
      </c>
    </row>
    <row r="24" spans="2:10" x14ac:dyDescent="0.25">
      <c r="B24" s="56" t="s">
        <v>52</v>
      </c>
      <c r="C24" s="57">
        <f t="shared" ref="C24:J24" si="7">SUM(C21:C23)</f>
        <v>20290.215</v>
      </c>
      <c r="D24" s="57">
        <f t="shared" si="7"/>
        <v>19396.355</v>
      </c>
      <c r="E24" s="57">
        <f t="shared" si="7"/>
        <v>888.80700000000002</v>
      </c>
      <c r="F24" s="57">
        <f t="shared" si="7"/>
        <v>5.0529999999999999</v>
      </c>
      <c r="G24" s="57">
        <f t="shared" si="7"/>
        <v>21490.274000000001</v>
      </c>
      <c r="H24" s="57">
        <f t="shared" si="7"/>
        <v>11.747</v>
      </c>
      <c r="I24" s="57">
        <f t="shared" si="7"/>
        <v>21502.021000000001</v>
      </c>
      <c r="J24" s="57">
        <f t="shared" si="7"/>
        <v>1211.8059999999996</v>
      </c>
    </row>
    <row r="25" spans="2:10" ht="13" x14ac:dyDescent="0.3">
      <c r="B25" s="10" t="s">
        <v>53</v>
      </c>
      <c r="C25" s="55">
        <v>6216.04</v>
      </c>
      <c r="D25" s="55">
        <f t="shared" si="0"/>
        <v>5937.9340000000002</v>
      </c>
      <c r="E25" s="55">
        <v>276.726</v>
      </c>
      <c r="F25" s="55">
        <v>1.38</v>
      </c>
      <c r="G25" s="55">
        <v>6633.64</v>
      </c>
      <c r="H25" s="55">
        <v>2.7010000000000001</v>
      </c>
      <c r="I25" s="55">
        <v>6636.3410000000003</v>
      </c>
      <c r="J25" s="55">
        <f t="shared" si="1"/>
        <v>420.30100000000039</v>
      </c>
    </row>
    <row r="26" spans="2:10" ht="13" x14ac:dyDescent="0.3">
      <c r="B26" s="10" t="s">
        <v>1</v>
      </c>
      <c r="C26" s="55">
        <v>6842.3810000000003</v>
      </c>
      <c r="D26" s="55">
        <f t="shared" si="0"/>
        <v>6528.9680000000008</v>
      </c>
      <c r="E26" s="55">
        <v>312.30200000000002</v>
      </c>
      <c r="F26" s="55">
        <v>1.111</v>
      </c>
      <c r="G26" s="55">
        <v>8919.607</v>
      </c>
      <c r="H26" s="55">
        <v>3.4</v>
      </c>
      <c r="I26" s="55">
        <v>8923.0079999999998</v>
      </c>
      <c r="J26" s="55">
        <f t="shared" si="1"/>
        <v>2080.6269999999995</v>
      </c>
    </row>
    <row r="27" spans="2:10" ht="13" x14ac:dyDescent="0.3">
      <c r="B27" s="10" t="s">
        <v>54</v>
      </c>
      <c r="C27" s="55">
        <v>6948.0240000000003</v>
      </c>
      <c r="D27" s="55">
        <f t="shared" si="0"/>
        <v>6621.8980000000001</v>
      </c>
      <c r="E27" s="55">
        <v>324.05399999999997</v>
      </c>
      <c r="F27" s="55">
        <v>2.0720000000000001</v>
      </c>
      <c r="G27" s="55">
        <v>7596.47</v>
      </c>
      <c r="H27" s="55">
        <v>0.51300000000000001</v>
      </c>
      <c r="I27" s="55">
        <v>7596.9840000000004</v>
      </c>
      <c r="J27" s="55">
        <f t="shared" si="1"/>
        <v>648.96</v>
      </c>
    </row>
    <row r="28" spans="2:10" x14ac:dyDescent="0.25">
      <c r="B28" s="56" t="s">
        <v>55</v>
      </c>
      <c r="C28" s="57">
        <f t="shared" ref="C28:J28" si="8">SUM(C25:C27)</f>
        <v>20006.445</v>
      </c>
      <c r="D28" s="57">
        <f t="shared" si="8"/>
        <v>19088.800000000003</v>
      </c>
      <c r="E28" s="57">
        <f t="shared" si="8"/>
        <v>913.08199999999999</v>
      </c>
      <c r="F28" s="57">
        <f t="shared" si="8"/>
        <v>4.5629999999999997</v>
      </c>
      <c r="G28" s="57">
        <f t="shared" si="8"/>
        <v>23149.717000000001</v>
      </c>
      <c r="H28" s="57">
        <f t="shared" si="8"/>
        <v>6.6139999999999999</v>
      </c>
      <c r="I28" s="57">
        <f t="shared" si="8"/>
        <v>23156.332999999999</v>
      </c>
      <c r="J28" s="57">
        <f t="shared" si="8"/>
        <v>3149.8879999999999</v>
      </c>
    </row>
    <row r="29" spans="2:10" ht="13" x14ac:dyDescent="0.3">
      <c r="B29" s="10" t="s">
        <v>56</v>
      </c>
      <c r="C29" s="55">
        <v>7174.3670000000002</v>
      </c>
      <c r="D29" s="55">
        <f t="shared" si="0"/>
        <v>6854.6090000000004</v>
      </c>
      <c r="E29" s="55">
        <v>318.06299999999999</v>
      </c>
      <c r="F29" s="55">
        <v>1.6950000000000001</v>
      </c>
      <c r="G29" s="55">
        <v>8170.357</v>
      </c>
      <c r="H29" s="55">
        <v>6.2E-2</v>
      </c>
      <c r="I29" s="55">
        <v>8170.42</v>
      </c>
      <c r="J29" s="55">
        <f t="shared" si="1"/>
        <v>996.05299999999988</v>
      </c>
    </row>
    <row r="30" spans="2:10" ht="13" x14ac:dyDescent="0.3">
      <c r="B30" s="10" t="s">
        <v>57</v>
      </c>
      <c r="C30" s="55">
        <v>7199.11</v>
      </c>
      <c r="D30" s="55">
        <f t="shared" si="0"/>
        <v>6863.567</v>
      </c>
      <c r="E30" s="55">
        <v>333.64100000000002</v>
      </c>
      <c r="F30" s="55">
        <v>1.9019999999999999</v>
      </c>
      <c r="G30" s="55">
        <v>7835.9250000000002</v>
      </c>
      <c r="H30" s="55">
        <v>0.45800000000000002</v>
      </c>
      <c r="I30" s="55">
        <v>7836.3829999999998</v>
      </c>
      <c r="J30" s="55">
        <f t="shared" si="1"/>
        <v>637.27300000000014</v>
      </c>
    </row>
    <row r="31" spans="2:10" ht="13" x14ac:dyDescent="0.3">
      <c r="B31" s="10" t="s">
        <v>58</v>
      </c>
      <c r="C31" s="55">
        <v>8492.4770000000008</v>
      </c>
      <c r="D31" s="55">
        <f t="shared" si="0"/>
        <v>8148.8550000000005</v>
      </c>
      <c r="E31" s="55">
        <v>342.01900000000001</v>
      </c>
      <c r="F31" s="55">
        <v>1.603</v>
      </c>
      <c r="G31" s="55">
        <v>5097.8450000000003</v>
      </c>
      <c r="H31" s="55">
        <v>0.107</v>
      </c>
      <c r="I31" s="55">
        <v>5097.951</v>
      </c>
      <c r="J31" s="55">
        <f t="shared" si="1"/>
        <v>-3394.5260000000007</v>
      </c>
    </row>
    <row r="32" spans="2:10" x14ac:dyDescent="0.25">
      <c r="B32" s="56" t="s">
        <v>59</v>
      </c>
      <c r="C32" s="57">
        <f t="shared" ref="C32:J32" si="9">SUM(C29:C31)</f>
        <v>22865.953999999998</v>
      </c>
      <c r="D32" s="57">
        <f t="shared" si="9"/>
        <v>21867.030999999999</v>
      </c>
      <c r="E32" s="57">
        <f t="shared" si="9"/>
        <v>993.72299999999996</v>
      </c>
      <c r="F32" s="57">
        <f t="shared" si="9"/>
        <v>5.2</v>
      </c>
      <c r="G32" s="57">
        <f t="shared" si="9"/>
        <v>21104.127</v>
      </c>
      <c r="H32" s="57">
        <f t="shared" si="9"/>
        <v>0.627</v>
      </c>
      <c r="I32" s="57">
        <f t="shared" si="9"/>
        <v>21104.754000000001</v>
      </c>
      <c r="J32" s="57">
        <f t="shared" si="9"/>
        <v>-1761.2000000000007</v>
      </c>
    </row>
    <row r="33" spans="2:10" ht="13" x14ac:dyDescent="0.3">
      <c r="B33" s="10" t="s">
        <v>60</v>
      </c>
      <c r="C33" s="55">
        <v>8601.1620000000003</v>
      </c>
      <c r="D33" s="55">
        <f t="shared" si="0"/>
        <v>8244.8140000000003</v>
      </c>
      <c r="E33" s="55">
        <v>354.786</v>
      </c>
      <c r="F33" s="55">
        <v>1.5620000000000001</v>
      </c>
      <c r="G33" s="55">
        <v>3942.2069999999999</v>
      </c>
      <c r="H33" s="55">
        <v>3.694</v>
      </c>
      <c r="I33" s="55">
        <v>3945.9009999999998</v>
      </c>
      <c r="J33" s="55">
        <f t="shared" si="1"/>
        <v>-4655.2610000000004</v>
      </c>
    </row>
    <row r="34" spans="2:10" ht="13" x14ac:dyDescent="0.3">
      <c r="B34" s="10" t="s">
        <v>61</v>
      </c>
      <c r="C34" s="55">
        <v>9739.5959999999995</v>
      </c>
      <c r="D34" s="55">
        <f t="shared" si="0"/>
        <v>9365.91</v>
      </c>
      <c r="E34" s="55">
        <v>370.93099999999998</v>
      </c>
      <c r="F34" s="55">
        <v>2.7549999999999999</v>
      </c>
      <c r="G34" s="55">
        <v>3242.9549999999999</v>
      </c>
      <c r="H34" s="55">
        <v>0.44500000000000001</v>
      </c>
      <c r="I34" s="55">
        <v>3243.3989999999999</v>
      </c>
      <c r="J34" s="55">
        <f t="shared" si="1"/>
        <v>-6496.1970000000001</v>
      </c>
    </row>
    <row r="35" spans="2:10" ht="13" x14ac:dyDescent="0.3">
      <c r="B35" s="10" t="s">
        <v>62</v>
      </c>
      <c r="C35" s="55">
        <v>6689.8249999999998</v>
      </c>
      <c r="D35" s="55">
        <f t="shared" si="0"/>
        <v>6392.5720000000001</v>
      </c>
      <c r="E35" s="55">
        <v>295.27100000000002</v>
      </c>
      <c r="F35" s="55">
        <v>1.982</v>
      </c>
      <c r="G35" s="55">
        <v>4945.7830000000004</v>
      </c>
      <c r="H35" s="55">
        <v>0.82</v>
      </c>
      <c r="I35" s="55">
        <v>4946.6030000000001</v>
      </c>
      <c r="J35" s="55">
        <f t="shared" si="1"/>
        <v>-1743.2219999999998</v>
      </c>
    </row>
    <row r="36" spans="2:10" x14ac:dyDescent="0.25">
      <c r="B36" s="56" t="s">
        <v>63</v>
      </c>
      <c r="C36" s="57">
        <f t="shared" ref="C36:J36" si="10">SUM(C33:C35)</f>
        <v>25030.583000000002</v>
      </c>
      <c r="D36" s="57">
        <f t="shared" si="10"/>
        <v>24003.296000000002</v>
      </c>
      <c r="E36" s="57">
        <f t="shared" si="10"/>
        <v>1020.9880000000001</v>
      </c>
      <c r="F36" s="57">
        <f t="shared" si="10"/>
        <v>6.2990000000000004</v>
      </c>
      <c r="G36" s="57">
        <f t="shared" si="10"/>
        <v>12130.945</v>
      </c>
      <c r="H36" s="57">
        <f t="shared" si="10"/>
        <v>4.9590000000000005</v>
      </c>
      <c r="I36" s="57">
        <f t="shared" si="10"/>
        <v>12135.902999999998</v>
      </c>
      <c r="J36" s="57">
        <f t="shared" si="10"/>
        <v>-12894.68</v>
      </c>
    </row>
    <row r="37" spans="2:10" x14ac:dyDescent="0.25">
      <c r="B37" s="56" t="s">
        <v>66</v>
      </c>
      <c r="C37" s="57">
        <f t="shared" ref="C37:J37" si="11">C24+C28+C32+C36</f>
        <v>88193.197</v>
      </c>
      <c r="D37" s="57">
        <f t="shared" si="11"/>
        <v>84355.482000000004</v>
      </c>
      <c r="E37" s="57">
        <f t="shared" si="11"/>
        <v>3816.6000000000004</v>
      </c>
      <c r="F37" s="57">
        <f t="shared" si="11"/>
        <v>21.114999999999998</v>
      </c>
      <c r="G37" s="57">
        <f t="shared" si="11"/>
        <v>77875.062999999995</v>
      </c>
      <c r="H37" s="57">
        <f t="shared" si="11"/>
        <v>23.946999999999999</v>
      </c>
      <c r="I37" s="57">
        <f t="shared" si="11"/>
        <v>77899.010999999999</v>
      </c>
      <c r="J37" s="57">
        <f t="shared" si="11"/>
        <v>-10294.186000000002</v>
      </c>
    </row>
    <row r="38" spans="2:10" ht="13" x14ac:dyDescent="0.3">
      <c r="B38" s="10" t="s">
        <v>67</v>
      </c>
      <c r="C38" s="55">
        <v>7744.4380000000001</v>
      </c>
      <c r="D38" s="55">
        <f t="shared" si="0"/>
        <v>7424.3240000000005</v>
      </c>
      <c r="E38" s="55">
        <v>317.87599999999998</v>
      </c>
      <c r="F38" s="55">
        <v>2.238</v>
      </c>
      <c r="G38" s="55">
        <v>6189.7160000000003</v>
      </c>
      <c r="H38" s="55">
        <v>8.0000000000000002E-3</v>
      </c>
      <c r="I38" s="55">
        <v>6189.7240000000002</v>
      </c>
      <c r="J38" s="55">
        <f t="shared" si="1"/>
        <v>-1554.7139999999999</v>
      </c>
    </row>
    <row r="39" spans="2:10" ht="13" x14ac:dyDescent="0.3">
      <c r="B39" s="10" t="s">
        <v>50</v>
      </c>
      <c r="C39" s="55">
        <v>7457.7120000000004</v>
      </c>
      <c r="D39" s="55">
        <f t="shared" si="0"/>
        <v>7124.4900000000007</v>
      </c>
      <c r="E39" s="55">
        <v>331.43900000000002</v>
      </c>
      <c r="F39" s="55">
        <v>1.7829999999999999</v>
      </c>
      <c r="G39" s="55">
        <v>4556.4970000000003</v>
      </c>
      <c r="H39" s="55">
        <v>0.23100000000000001</v>
      </c>
      <c r="I39" s="55">
        <v>4556.7280000000001</v>
      </c>
      <c r="J39" s="55">
        <f t="shared" si="1"/>
        <v>-2900.9840000000004</v>
      </c>
    </row>
    <row r="40" spans="2:10" ht="13" x14ac:dyDescent="0.3">
      <c r="B40" s="10" t="s">
        <v>51</v>
      </c>
      <c r="C40" s="55">
        <v>7201.2820000000002</v>
      </c>
      <c r="D40" s="55">
        <f t="shared" si="0"/>
        <v>6897.9560000000001</v>
      </c>
      <c r="E40" s="55">
        <v>301.42399999999998</v>
      </c>
      <c r="F40" s="55">
        <v>1.9019999999999999</v>
      </c>
      <c r="G40" s="55">
        <v>6853.71</v>
      </c>
      <c r="H40" s="55">
        <v>14.367000000000001</v>
      </c>
      <c r="I40" s="55">
        <v>6868.0770000000002</v>
      </c>
      <c r="J40" s="55">
        <f t="shared" si="1"/>
        <v>-333.20499999999993</v>
      </c>
    </row>
    <row r="41" spans="2:10" x14ac:dyDescent="0.25">
      <c r="B41" s="56" t="s">
        <v>52</v>
      </c>
      <c r="C41" s="57">
        <f t="shared" ref="C41:J41" si="12">SUM(C38:C40)</f>
        <v>22403.432000000001</v>
      </c>
      <c r="D41" s="57">
        <f t="shared" si="12"/>
        <v>21446.770000000004</v>
      </c>
      <c r="E41" s="57">
        <f t="shared" si="12"/>
        <v>950.73900000000003</v>
      </c>
      <c r="F41" s="57">
        <f t="shared" si="12"/>
        <v>5.923</v>
      </c>
      <c r="G41" s="57">
        <f t="shared" si="12"/>
        <v>17599.922999999999</v>
      </c>
      <c r="H41" s="57">
        <f t="shared" si="12"/>
        <v>14.606000000000002</v>
      </c>
      <c r="I41" s="57">
        <f t="shared" si="12"/>
        <v>17614.529000000002</v>
      </c>
      <c r="J41" s="57">
        <f t="shared" si="12"/>
        <v>-4788.9030000000002</v>
      </c>
    </row>
    <row r="42" spans="2:10" ht="13" x14ac:dyDescent="0.3">
      <c r="B42" s="10" t="s">
        <v>53</v>
      </c>
      <c r="C42" s="55">
        <v>8134.99</v>
      </c>
      <c r="D42" s="55">
        <f t="shared" si="0"/>
        <v>7749.7359999999999</v>
      </c>
      <c r="E42" s="55">
        <v>382.745</v>
      </c>
      <c r="F42" s="55">
        <v>2.5089999999999999</v>
      </c>
      <c r="G42" s="55">
        <v>6484.518</v>
      </c>
      <c r="H42" s="55">
        <v>14.412000000000001</v>
      </c>
      <c r="I42" s="55">
        <v>6498.93</v>
      </c>
      <c r="J42" s="55">
        <f t="shared" si="1"/>
        <v>-1636.0599999999995</v>
      </c>
    </row>
    <row r="43" spans="2:10" ht="13" x14ac:dyDescent="0.3">
      <c r="B43" s="10" t="s">
        <v>1</v>
      </c>
      <c r="C43" s="55">
        <v>8492.7939999999999</v>
      </c>
      <c r="D43" s="55">
        <f t="shared" si="0"/>
        <v>8145.652</v>
      </c>
      <c r="E43" s="55">
        <v>344.85599999999999</v>
      </c>
      <c r="F43" s="55">
        <v>2.286</v>
      </c>
      <c r="G43" s="55">
        <v>6495.0110000000004</v>
      </c>
      <c r="H43" s="55">
        <v>5.0999999999999997E-2</v>
      </c>
      <c r="I43" s="55">
        <v>6495.0619999999999</v>
      </c>
      <c r="J43" s="55">
        <f t="shared" si="1"/>
        <v>-1997.732</v>
      </c>
    </row>
    <row r="44" spans="2:10" ht="13" x14ac:dyDescent="0.3">
      <c r="B44" s="10" t="s">
        <v>54</v>
      </c>
      <c r="C44" s="55">
        <v>8288.6460000000006</v>
      </c>
      <c r="D44" s="55">
        <f t="shared" si="0"/>
        <v>7949.9810000000007</v>
      </c>
      <c r="E44" s="55">
        <v>335.65</v>
      </c>
      <c r="F44" s="55">
        <v>3.0150000000000001</v>
      </c>
      <c r="G44" s="55">
        <v>5382.8559999999998</v>
      </c>
      <c r="H44" s="55">
        <v>0.36099999999999999</v>
      </c>
      <c r="I44" s="55">
        <v>5383.2169999999996</v>
      </c>
      <c r="J44" s="55">
        <f t="shared" si="1"/>
        <v>-2905.429000000001</v>
      </c>
    </row>
    <row r="45" spans="2:10" x14ac:dyDescent="0.25">
      <c r="B45" s="56" t="s">
        <v>55</v>
      </c>
      <c r="C45" s="57">
        <f t="shared" ref="C45:J45" si="13">SUM(C42:C44)</f>
        <v>24916.43</v>
      </c>
      <c r="D45" s="57">
        <f t="shared" si="13"/>
        <v>23845.368999999999</v>
      </c>
      <c r="E45" s="57">
        <f t="shared" si="13"/>
        <v>1063.251</v>
      </c>
      <c r="F45" s="57">
        <f t="shared" si="13"/>
        <v>7.8100000000000005</v>
      </c>
      <c r="G45" s="57">
        <f t="shared" si="13"/>
        <v>18362.385000000002</v>
      </c>
      <c r="H45" s="57">
        <f t="shared" si="13"/>
        <v>14.824000000000002</v>
      </c>
      <c r="I45" s="57">
        <f t="shared" si="13"/>
        <v>18377.208999999999</v>
      </c>
      <c r="J45" s="57">
        <f t="shared" si="13"/>
        <v>-6539.2210000000005</v>
      </c>
    </row>
    <row r="46" spans="2:10" ht="13" x14ac:dyDescent="0.3">
      <c r="B46" s="10" t="s">
        <v>56</v>
      </c>
      <c r="C46" s="55">
        <v>7092.9110000000001</v>
      </c>
      <c r="D46" s="55">
        <f t="shared" si="0"/>
        <v>6738.7219999999998</v>
      </c>
      <c r="E46" s="55">
        <v>352.18</v>
      </c>
      <c r="F46" s="55">
        <v>2.0089999999999999</v>
      </c>
      <c r="G46" s="55">
        <v>3841.8339999999998</v>
      </c>
      <c r="H46" s="55">
        <v>52.433</v>
      </c>
      <c r="I46" s="55">
        <v>3894.2669999999998</v>
      </c>
      <c r="J46" s="55">
        <f t="shared" si="1"/>
        <v>-3198.6440000000002</v>
      </c>
    </row>
    <row r="47" spans="2:10" ht="13" x14ac:dyDescent="0.3">
      <c r="B47" s="10" t="s">
        <v>57</v>
      </c>
      <c r="C47" s="55">
        <v>8735.9599999999991</v>
      </c>
      <c r="D47" s="55">
        <f t="shared" si="0"/>
        <v>8355.2389999999996</v>
      </c>
      <c r="E47" s="55">
        <v>379.01499999999999</v>
      </c>
      <c r="F47" s="55">
        <v>1.706</v>
      </c>
      <c r="G47" s="55">
        <v>4245.9629999999997</v>
      </c>
      <c r="H47" s="55">
        <v>1.0999999999999999E-2</v>
      </c>
      <c r="I47" s="55">
        <v>4245.9740000000002</v>
      </c>
      <c r="J47" s="55">
        <f t="shared" si="1"/>
        <v>-4489.985999999999</v>
      </c>
    </row>
    <row r="48" spans="2:10" ht="13" x14ac:dyDescent="0.3">
      <c r="B48" s="10" t="s">
        <v>58</v>
      </c>
      <c r="C48" s="55">
        <v>8090.5450000000001</v>
      </c>
      <c r="D48" s="55">
        <f t="shared" si="0"/>
        <v>7750.6329999999998</v>
      </c>
      <c r="E48" s="55">
        <v>338.23899999999998</v>
      </c>
      <c r="F48" s="55">
        <v>1.673</v>
      </c>
      <c r="G48" s="55">
        <v>4081.299</v>
      </c>
      <c r="H48" s="55">
        <v>1.631</v>
      </c>
      <c r="I48" s="55">
        <v>4082.93</v>
      </c>
      <c r="J48" s="55">
        <f t="shared" si="1"/>
        <v>-4007.6150000000002</v>
      </c>
    </row>
    <row r="49" spans="2:10" x14ac:dyDescent="0.25">
      <c r="B49" s="56" t="s">
        <v>59</v>
      </c>
      <c r="C49" s="57">
        <f t="shared" ref="C49:J49" si="14">SUM(C46:C48)</f>
        <v>23919.415999999997</v>
      </c>
      <c r="D49" s="57">
        <f t="shared" si="14"/>
        <v>22844.593999999997</v>
      </c>
      <c r="E49" s="57">
        <f t="shared" si="14"/>
        <v>1069.434</v>
      </c>
      <c r="F49" s="57">
        <f t="shared" si="14"/>
        <v>5.3879999999999999</v>
      </c>
      <c r="G49" s="57">
        <f t="shared" si="14"/>
        <v>12169.096</v>
      </c>
      <c r="H49" s="57">
        <f t="shared" si="14"/>
        <v>54.075000000000003</v>
      </c>
      <c r="I49" s="57">
        <f t="shared" si="14"/>
        <v>12223.171</v>
      </c>
      <c r="J49" s="57">
        <f t="shared" si="14"/>
        <v>-11696.244999999999</v>
      </c>
    </row>
    <row r="50" spans="2:10" ht="13" x14ac:dyDescent="0.3">
      <c r="B50" s="10" t="s">
        <v>60</v>
      </c>
      <c r="C50" s="55">
        <v>8474.2459999999992</v>
      </c>
      <c r="D50" s="55">
        <f t="shared" si="0"/>
        <v>8072.7789999999995</v>
      </c>
      <c r="E50" s="55">
        <v>399.58600000000001</v>
      </c>
      <c r="F50" s="55">
        <v>1.881</v>
      </c>
      <c r="G50" s="55">
        <v>4333.25</v>
      </c>
      <c r="H50" s="55">
        <v>0.03</v>
      </c>
      <c r="I50" s="55">
        <v>4333.28</v>
      </c>
      <c r="J50" s="55">
        <f t="shared" si="1"/>
        <v>-4140.9659999999994</v>
      </c>
    </row>
    <row r="51" spans="2:10" ht="13" x14ac:dyDescent="0.3">
      <c r="B51" s="58" t="s">
        <v>61</v>
      </c>
      <c r="C51" s="55">
        <v>9302.1509999999998</v>
      </c>
      <c r="D51" s="55">
        <f t="shared" si="0"/>
        <v>8889.1419999999998</v>
      </c>
      <c r="E51" s="55">
        <v>410.67599999999999</v>
      </c>
      <c r="F51" s="55">
        <v>2.3330000000000002</v>
      </c>
      <c r="G51" s="55">
        <v>4021.0880000000002</v>
      </c>
      <c r="H51" s="55">
        <v>0.70799999999999996</v>
      </c>
      <c r="I51" s="55">
        <v>4021.7950000000001</v>
      </c>
      <c r="J51" s="55">
        <f t="shared" si="1"/>
        <v>-5280.3559999999998</v>
      </c>
    </row>
    <row r="52" spans="2:10" ht="13" x14ac:dyDescent="0.3">
      <c r="B52" s="10" t="s">
        <v>62</v>
      </c>
      <c r="C52" s="55">
        <v>7927.2449999999999</v>
      </c>
      <c r="D52" s="55">
        <f t="shared" si="0"/>
        <v>7586.0929999999998</v>
      </c>
      <c r="E52" s="55">
        <v>338.16</v>
      </c>
      <c r="F52" s="55">
        <v>2.992</v>
      </c>
      <c r="G52" s="55">
        <v>3117.6619999999998</v>
      </c>
      <c r="H52" s="55">
        <v>0</v>
      </c>
      <c r="I52" s="55">
        <v>3117.6619999999998</v>
      </c>
      <c r="J52" s="55">
        <f t="shared" si="1"/>
        <v>-4809.5830000000005</v>
      </c>
    </row>
    <row r="53" spans="2:10" x14ac:dyDescent="0.25">
      <c r="B53" s="56" t="s">
        <v>63</v>
      </c>
      <c r="C53" s="57">
        <f t="shared" ref="C53:J53" si="15">SUM(C50:C52)</f>
        <v>25703.641999999996</v>
      </c>
      <c r="D53" s="57">
        <f t="shared" si="15"/>
        <v>24548.013999999999</v>
      </c>
      <c r="E53" s="57">
        <f t="shared" si="15"/>
        <v>1148.422</v>
      </c>
      <c r="F53" s="57">
        <f t="shared" si="15"/>
        <v>7.2060000000000004</v>
      </c>
      <c r="G53" s="57">
        <f t="shared" si="15"/>
        <v>11472</v>
      </c>
      <c r="H53" s="57">
        <f t="shared" si="15"/>
        <v>0.73799999999999999</v>
      </c>
      <c r="I53" s="57">
        <f t="shared" si="15"/>
        <v>11472.737000000001</v>
      </c>
      <c r="J53" s="57">
        <f t="shared" si="15"/>
        <v>-14230.905000000001</v>
      </c>
    </row>
    <row r="54" spans="2:10" x14ac:dyDescent="0.25">
      <c r="B54" s="56" t="s">
        <v>70</v>
      </c>
      <c r="C54" s="57">
        <f t="shared" ref="C54:J54" si="16">C41+C45+C49+C53</f>
        <v>96942.919999999984</v>
      </c>
      <c r="D54" s="57">
        <f t="shared" si="16"/>
        <v>92684.747000000003</v>
      </c>
      <c r="E54" s="57">
        <f t="shared" si="16"/>
        <v>4231.8459999999995</v>
      </c>
      <c r="F54" s="57">
        <f t="shared" si="16"/>
        <v>26.327000000000002</v>
      </c>
      <c r="G54" s="57">
        <f t="shared" si="16"/>
        <v>59603.404000000002</v>
      </c>
      <c r="H54" s="57">
        <f t="shared" si="16"/>
        <v>84.243000000000009</v>
      </c>
      <c r="I54" s="57">
        <f t="shared" si="16"/>
        <v>59687.646000000001</v>
      </c>
      <c r="J54" s="57">
        <f t="shared" si="16"/>
        <v>-37255.273999999998</v>
      </c>
    </row>
    <row r="55" spans="2:10" x14ac:dyDescent="0.25">
      <c r="B55" s="59" t="s">
        <v>68</v>
      </c>
      <c r="C55" s="60">
        <f>C52-C51</f>
        <v>-1374.9059999999999</v>
      </c>
      <c r="D55" s="60">
        <f t="shared" ref="D55:J55" si="17">D52-D51</f>
        <v>-1303.049</v>
      </c>
      <c r="E55" s="60">
        <f t="shared" si="17"/>
        <v>-72.515999999999963</v>
      </c>
      <c r="F55" s="60">
        <f t="shared" si="17"/>
        <v>0.65899999999999981</v>
      </c>
      <c r="G55" s="60">
        <f t="shared" si="17"/>
        <v>-903.42600000000039</v>
      </c>
      <c r="H55" s="60">
        <f t="shared" si="17"/>
        <v>-0.70799999999999996</v>
      </c>
      <c r="I55" s="60">
        <f t="shared" si="17"/>
        <v>-904.13300000000027</v>
      </c>
      <c r="J55" s="60">
        <f t="shared" si="17"/>
        <v>470.77299999999923</v>
      </c>
    </row>
    <row r="56" spans="2:10" x14ac:dyDescent="0.25">
      <c r="B56" s="56" t="s">
        <v>69</v>
      </c>
      <c r="C56" s="61">
        <f>C55/C51*100</f>
        <v>-14.780516893350795</v>
      </c>
      <c r="D56" s="61">
        <f t="shared" ref="D56:J56" si="18">D55/D51*100</f>
        <v>-14.658883838282705</v>
      </c>
      <c r="E56" s="61">
        <f t="shared" si="18"/>
        <v>-17.657715571399343</v>
      </c>
      <c r="F56" s="61">
        <f t="shared" si="18"/>
        <v>28.246892413201873</v>
      </c>
      <c r="G56" s="61">
        <f t="shared" si="18"/>
        <v>-22.467202906278111</v>
      </c>
      <c r="H56" s="61">
        <f t="shared" si="18"/>
        <v>-100</v>
      </c>
      <c r="I56" s="61">
        <f t="shared" si="18"/>
        <v>-22.480832563569258</v>
      </c>
      <c r="J56" s="61">
        <f t="shared" si="18"/>
        <v>-8.9155541785440082</v>
      </c>
    </row>
    <row r="57" spans="2:10" x14ac:dyDescent="0.25">
      <c r="B57" s="6"/>
    </row>
    <row r="58" spans="2:10" x14ac:dyDescent="0.25">
      <c r="B58" s="6"/>
    </row>
    <row r="59" spans="2:10" x14ac:dyDescent="0.25">
      <c r="B59" s="6"/>
    </row>
    <row r="60" spans="2:10" x14ac:dyDescent="0.25">
      <c r="B60" s="6"/>
    </row>
    <row r="61" spans="2:10" x14ac:dyDescent="0.25">
      <c r="B61" s="6"/>
    </row>
    <row r="62" spans="2:10" x14ac:dyDescent="0.25">
      <c r="B62" s="6"/>
    </row>
    <row r="63" spans="2:10" x14ac:dyDescent="0.25">
      <c r="B63" s="6"/>
    </row>
    <row r="64" spans="2:10" x14ac:dyDescent="0.25">
      <c r="B64" s="6"/>
    </row>
    <row r="65" spans="2:2" x14ac:dyDescent="0.25">
      <c r="B65" s="6"/>
    </row>
    <row r="66" spans="2:2" x14ac:dyDescent="0.25">
      <c r="B66" s="6"/>
    </row>
    <row r="67" spans="2:2" x14ac:dyDescent="0.25">
      <c r="B67" s="6"/>
    </row>
    <row r="68" spans="2:2" x14ac:dyDescent="0.25">
      <c r="B68" s="6"/>
    </row>
    <row r="69" spans="2:2" x14ac:dyDescent="0.25">
      <c r="B69" s="6"/>
    </row>
    <row r="70" spans="2:2" x14ac:dyDescent="0.25">
      <c r="B70" s="6"/>
    </row>
    <row r="71" spans="2:2" x14ac:dyDescent="0.25">
      <c r="B71" s="6"/>
    </row>
    <row r="72" spans="2:2" x14ac:dyDescent="0.25">
      <c r="B72" s="6"/>
    </row>
    <row r="73" spans="2:2" x14ac:dyDescent="0.25">
      <c r="B73" s="6"/>
    </row>
    <row r="74" spans="2:2" x14ac:dyDescent="0.25">
      <c r="B74" s="6"/>
    </row>
    <row r="75" spans="2:2" x14ac:dyDescent="0.25">
      <c r="B75" s="6"/>
    </row>
    <row r="76" spans="2:2" x14ac:dyDescent="0.25">
      <c r="B76" s="6"/>
    </row>
    <row r="77" spans="2:2" x14ac:dyDescent="0.25">
      <c r="B77" s="6"/>
    </row>
    <row r="78" spans="2:2" x14ac:dyDescent="0.25">
      <c r="B78" s="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61"/>
  <sheetViews>
    <sheetView topLeftCell="C1" zoomScale="95" zoomScaleNormal="95" workbookViewId="0">
      <selection sqref="A1:XFD1"/>
    </sheetView>
  </sheetViews>
  <sheetFormatPr defaultColWidth="9.1796875" defaultRowHeight="12.5" x14ac:dyDescent="0.25"/>
  <cols>
    <col min="1" max="2" width="9.1796875" style="1"/>
    <col min="3" max="6" width="9.7265625" style="1" bestFit="1" customWidth="1"/>
    <col min="7" max="7" width="9.26953125" style="1" bestFit="1" customWidth="1"/>
    <col min="8" max="8" width="9.7265625" style="1" bestFit="1" customWidth="1"/>
    <col min="9" max="11" width="9.26953125" style="1" bestFit="1" customWidth="1"/>
    <col min="12" max="12" width="10" style="1" customWidth="1"/>
    <col min="13" max="13" width="9.26953125" style="1" bestFit="1" customWidth="1"/>
    <col min="14" max="14" width="9.26953125" style="1" customWidth="1"/>
    <col min="15" max="15" width="10.81640625" style="1" bestFit="1" customWidth="1"/>
    <col min="16" max="16384" width="9.1796875" style="1"/>
  </cols>
  <sheetData>
    <row r="2" spans="1:15" x14ac:dyDescent="0.25">
      <c r="B2" s="4" t="s">
        <v>80</v>
      </c>
      <c r="C2" s="4"/>
      <c r="D2" s="4"/>
      <c r="E2" s="4"/>
      <c r="F2" s="4"/>
      <c r="G2" s="4"/>
      <c r="H2" s="4"/>
      <c r="I2" s="4"/>
      <c r="J2" s="4"/>
      <c r="K2" s="7"/>
      <c r="L2" s="5"/>
      <c r="M2" s="5"/>
      <c r="N2" s="5"/>
      <c r="O2" s="5"/>
    </row>
    <row r="3" spans="1:15" x14ac:dyDescent="0.25">
      <c r="B3" s="5"/>
      <c r="C3" s="5"/>
      <c r="D3" s="5"/>
      <c r="E3" s="5"/>
      <c r="F3" s="5"/>
      <c r="G3" s="5"/>
      <c r="H3" s="5"/>
      <c r="I3" s="5"/>
      <c r="J3" s="5"/>
      <c r="K3" s="7"/>
      <c r="L3" s="5"/>
      <c r="M3" s="5"/>
      <c r="N3" s="5"/>
      <c r="O3" s="5"/>
    </row>
    <row r="4" spans="1:15" ht="31" thickBot="1" x14ac:dyDescent="0.3">
      <c r="A4" s="1" t="s">
        <v>5</v>
      </c>
      <c r="B4" s="62" t="s">
        <v>10</v>
      </c>
      <c r="C4" s="110" t="s">
        <v>11</v>
      </c>
      <c r="D4" s="110" t="s">
        <v>12</v>
      </c>
      <c r="E4" s="110" t="s">
        <v>72</v>
      </c>
      <c r="F4" s="110" t="s">
        <v>13</v>
      </c>
      <c r="G4" s="110" t="s">
        <v>14</v>
      </c>
      <c r="H4" s="110" t="s">
        <v>73</v>
      </c>
      <c r="I4" s="110" t="s">
        <v>74</v>
      </c>
      <c r="J4" s="110" t="s">
        <v>75</v>
      </c>
      <c r="K4" s="111" t="s">
        <v>76</v>
      </c>
      <c r="L4" s="110" t="s">
        <v>77</v>
      </c>
      <c r="M4" s="110" t="s">
        <v>15</v>
      </c>
      <c r="N4" s="110" t="s">
        <v>78</v>
      </c>
      <c r="O4" s="110" t="s">
        <v>79</v>
      </c>
    </row>
    <row r="5" spans="1:15" ht="13" x14ac:dyDescent="0.3">
      <c r="A5" s="1" t="s">
        <v>6</v>
      </c>
      <c r="B5" s="16" t="s">
        <v>49</v>
      </c>
      <c r="C5" s="55">
        <v>1075.549</v>
      </c>
      <c r="D5" s="55">
        <v>2225.2339999999999</v>
      </c>
      <c r="E5" s="55">
        <v>876.96</v>
      </c>
      <c r="F5" s="55">
        <v>1089.2650000000001</v>
      </c>
      <c r="G5" s="55">
        <v>39.319000000000003</v>
      </c>
      <c r="H5" s="55">
        <v>788.87099999999998</v>
      </c>
      <c r="I5" s="55">
        <v>281.12599999999998</v>
      </c>
      <c r="J5" s="55">
        <v>60.366999999999997</v>
      </c>
      <c r="K5" s="55">
        <v>132.10499999999999</v>
      </c>
      <c r="L5" s="55">
        <v>429.79700000000003</v>
      </c>
      <c r="M5" s="55">
        <v>130.923</v>
      </c>
      <c r="N5" s="55">
        <v>159.03299999999945</v>
      </c>
      <c r="O5" s="55">
        <v>7288.549</v>
      </c>
    </row>
    <row r="6" spans="1:15" ht="13" x14ac:dyDescent="0.3">
      <c r="B6" s="16" t="s">
        <v>50</v>
      </c>
      <c r="C6" s="55">
        <v>628.72500000000002</v>
      </c>
      <c r="D6" s="55">
        <v>3295.6970000000001</v>
      </c>
      <c r="E6" s="55">
        <v>900.61400000000003</v>
      </c>
      <c r="F6" s="55">
        <v>1046.3489999999999</v>
      </c>
      <c r="G6" s="55">
        <v>61.865000000000002</v>
      </c>
      <c r="H6" s="55">
        <v>1003.296</v>
      </c>
      <c r="I6" s="55">
        <v>351.14699999999999</v>
      </c>
      <c r="J6" s="55">
        <v>58.945</v>
      </c>
      <c r="K6" s="55">
        <v>185.03700000000001</v>
      </c>
      <c r="L6" s="55">
        <v>429.154</v>
      </c>
      <c r="M6" s="55">
        <v>142.17699999999999</v>
      </c>
      <c r="N6" s="55">
        <v>198.34600000000137</v>
      </c>
      <c r="O6" s="55">
        <v>8301.3520000000008</v>
      </c>
    </row>
    <row r="7" spans="1:15" ht="13" x14ac:dyDescent="0.3">
      <c r="B7" s="16" t="s">
        <v>51</v>
      </c>
      <c r="C7" s="55">
        <v>859.15099999999995</v>
      </c>
      <c r="D7" s="55">
        <v>3712.3449999999998</v>
      </c>
      <c r="E7" s="55">
        <v>1183.095</v>
      </c>
      <c r="F7" s="55">
        <v>1437.645</v>
      </c>
      <c r="G7" s="55">
        <v>68.260999999999996</v>
      </c>
      <c r="H7" s="55">
        <v>1053.098</v>
      </c>
      <c r="I7" s="55">
        <v>509.54599999999999</v>
      </c>
      <c r="J7" s="55">
        <v>63.65</v>
      </c>
      <c r="K7" s="55">
        <v>212.28800000000001</v>
      </c>
      <c r="L7" s="55">
        <v>514.21299999999997</v>
      </c>
      <c r="M7" s="55">
        <v>165.71100000000001</v>
      </c>
      <c r="N7" s="55">
        <v>241.54999999999927</v>
      </c>
      <c r="O7" s="55">
        <v>10020.553</v>
      </c>
    </row>
    <row r="8" spans="1:15" ht="13" thickBot="1" x14ac:dyDescent="0.3">
      <c r="B8" s="63" t="s">
        <v>52</v>
      </c>
      <c r="C8" s="64">
        <v>2563.4249999999997</v>
      </c>
      <c r="D8" s="64">
        <v>9233.2759999999998</v>
      </c>
      <c r="E8" s="64">
        <v>2960.6689999999999</v>
      </c>
      <c r="F8" s="64">
        <v>3573.259</v>
      </c>
      <c r="G8" s="64">
        <v>169.44499999999999</v>
      </c>
      <c r="H8" s="64">
        <v>2845.2649999999999</v>
      </c>
      <c r="I8" s="64">
        <v>1141.819</v>
      </c>
      <c r="J8" s="64">
        <v>182.96199999999999</v>
      </c>
      <c r="K8" s="64">
        <v>529.43000000000006</v>
      </c>
      <c r="L8" s="64">
        <v>1373.164</v>
      </c>
      <c r="M8" s="64">
        <v>438.81100000000004</v>
      </c>
      <c r="N8" s="64">
        <v>598.92900000000009</v>
      </c>
      <c r="O8" s="64">
        <v>25610.454000000002</v>
      </c>
    </row>
    <row r="9" spans="1:15" ht="13" x14ac:dyDescent="0.3">
      <c r="B9" s="16" t="s">
        <v>53</v>
      </c>
      <c r="C9" s="55">
        <v>673.34799999999996</v>
      </c>
      <c r="D9" s="55">
        <v>1674.7860000000001</v>
      </c>
      <c r="E9" s="55">
        <v>903.27599999999995</v>
      </c>
      <c r="F9" s="55">
        <v>1410.2360000000001</v>
      </c>
      <c r="G9" s="55">
        <v>61.408000000000001</v>
      </c>
      <c r="H9" s="55">
        <v>931.94299999999998</v>
      </c>
      <c r="I9" s="55">
        <v>372.97199999999998</v>
      </c>
      <c r="J9" s="55">
        <v>58.325000000000003</v>
      </c>
      <c r="K9" s="55">
        <v>165.30500000000001</v>
      </c>
      <c r="L9" s="55">
        <v>392.57</v>
      </c>
      <c r="M9" s="55">
        <v>140.83000000000001</v>
      </c>
      <c r="N9" s="55">
        <v>194.23599999999988</v>
      </c>
      <c r="O9" s="55">
        <v>6979.2349999999997</v>
      </c>
    </row>
    <row r="10" spans="1:15" ht="13" x14ac:dyDescent="0.3">
      <c r="B10" s="16" t="s">
        <v>1</v>
      </c>
      <c r="C10" s="55">
        <v>848.77700000000004</v>
      </c>
      <c r="D10" s="55">
        <v>2742.8820000000001</v>
      </c>
      <c r="E10" s="55">
        <v>921.15499999999997</v>
      </c>
      <c r="F10" s="55">
        <v>1439.1410000000001</v>
      </c>
      <c r="G10" s="55">
        <v>105.426</v>
      </c>
      <c r="H10" s="55">
        <v>1106.229</v>
      </c>
      <c r="I10" s="55">
        <v>409.06</v>
      </c>
      <c r="J10" s="55">
        <v>70.128</v>
      </c>
      <c r="K10" s="55">
        <v>182.09399999999999</v>
      </c>
      <c r="L10" s="55">
        <v>388.94</v>
      </c>
      <c r="M10" s="55">
        <v>150.80699999999999</v>
      </c>
      <c r="N10" s="55">
        <v>234.6929999999993</v>
      </c>
      <c r="O10" s="55">
        <v>8599.3320000000003</v>
      </c>
    </row>
    <row r="11" spans="1:15" ht="13" x14ac:dyDescent="0.3">
      <c r="B11" s="16" t="s">
        <v>54</v>
      </c>
      <c r="C11" s="55">
        <v>810.86400000000003</v>
      </c>
      <c r="D11" s="55">
        <v>1128.181</v>
      </c>
      <c r="E11" s="55">
        <v>2335.4459999999999</v>
      </c>
      <c r="F11" s="55">
        <v>1722.9659999999999</v>
      </c>
      <c r="G11" s="55">
        <v>69.677999999999997</v>
      </c>
      <c r="H11" s="55">
        <v>1136.904</v>
      </c>
      <c r="I11" s="55">
        <v>355.97800000000001</v>
      </c>
      <c r="J11" s="55">
        <v>68.141000000000005</v>
      </c>
      <c r="K11" s="55">
        <v>166.43100000000001</v>
      </c>
      <c r="L11" s="55">
        <v>724.66800000000001</v>
      </c>
      <c r="M11" s="55">
        <v>148.4</v>
      </c>
      <c r="N11" s="55">
        <v>242.46800000000076</v>
      </c>
      <c r="O11" s="55">
        <v>8910.125</v>
      </c>
    </row>
    <row r="12" spans="1:15" ht="13" thickBot="1" x14ac:dyDescent="0.3">
      <c r="B12" s="63" t="s">
        <v>55</v>
      </c>
      <c r="C12" s="64">
        <v>2332.989</v>
      </c>
      <c r="D12" s="64">
        <v>5545.8490000000002</v>
      </c>
      <c r="E12" s="64">
        <v>4159.8770000000004</v>
      </c>
      <c r="F12" s="64">
        <v>4572.3430000000008</v>
      </c>
      <c r="G12" s="64">
        <v>236.512</v>
      </c>
      <c r="H12" s="64">
        <v>3175.076</v>
      </c>
      <c r="I12" s="64">
        <v>1138.01</v>
      </c>
      <c r="J12" s="64">
        <v>196.59399999999999</v>
      </c>
      <c r="K12" s="64">
        <v>513.83000000000004</v>
      </c>
      <c r="L12" s="64">
        <v>1506.1779999999999</v>
      </c>
      <c r="M12" s="64">
        <v>440.03700000000003</v>
      </c>
      <c r="N12" s="64">
        <v>671.39699999999721</v>
      </c>
      <c r="O12" s="64">
        <v>24488.691999999999</v>
      </c>
    </row>
    <row r="13" spans="1:15" ht="13" x14ac:dyDescent="0.3">
      <c r="B13" s="16" t="s">
        <v>56</v>
      </c>
      <c r="C13" s="55">
        <v>695.178</v>
      </c>
      <c r="D13" s="55">
        <v>1701.165</v>
      </c>
      <c r="E13" s="55">
        <v>999.75300000000004</v>
      </c>
      <c r="F13" s="55">
        <v>2295.585</v>
      </c>
      <c r="G13" s="55">
        <v>89.436999999999998</v>
      </c>
      <c r="H13" s="55">
        <v>1022.415</v>
      </c>
      <c r="I13" s="55">
        <v>369.39600000000002</v>
      </c>
      <c r="J13" s="55">
        <v>67.917000000000002</v>
      </c>
      <c r="K13" s="55">
        <v>204.392</v>
      </c>
      <c r="L13" s="55">
        <v>619.97799999999995</v>
      </c>
      <c r="M13" s="55">
        <v>163.744</v>
      </c>
      <c r="N13" s="55">
        <v>231.4419999999991</v>
      </c>
      <c r="O13" s="55">
        <v>8460.402</v>
      </c>
    </row>
    <row r="14" spans="1:15" ht="13" x14ac:dyDescent="0.3">
      <c r="B14" s="16" t="s">
        <v>57</v>
      </c>
      <c r="C14" s="55">
        <v>738.06299999999999</v>
      </c>
      <c r="D14" s="55">
        <v>911.97699999999998</v>
      </c>
      <c r="E14" s="55">
        <v>1066.088</v>
      </c>
      <c r="F14" s="55">
        <v>1734.3579999999999</v>
      </c>
      <c r="G14" s="55">
        <v>72.933000000000007</v>
      </c>
      <c r="H14" s="55">
        <v>965.38</v>
      </c>
      <c r="I14" s="55">
        <v>384.017</v>
      </c>
      <c r="J14" s="55">
        <v>78.578000000000003</v>
      </c>
      <c r="K14" s="55">
        <v>217.541</v>
      </c>
      <c r="L14" s="55">
        <v>514.80799999999999</v>
      </c>
      <c r="M14" s="55">
        <v>183.05099999999999</v>
      </c>
      <c r="N14" s="55">
        <v>328.68099999999959</v>
      </c>
      <c r="O14" s="55">
        <v>7195.4750000000004</v>
      </c>
    </row>
    <row r="15" spans="1:15" ht="13" x14ac:dyDescent="0.3">
      <c r="B15" s="16" t="s">
        <v>58</v>
      </c>
      <c r="C15" s="55">
        <v>854.47400000000005</v>
      </c>
      <c r="D15" s="55">
        <v>5769.0870000000004</v>
      </c>
      <c r="E15" s="55">
        <v>1054.826</v>
      </c>
      <c r="F15" s="55">
        <v>1469.2619999999999</v>
      </c>
      <c r="G15" s="55">
        <v>74.869</v>
      </c>
      <c r="H15" s="55">
        <v>1100.71</v>
      </c>
      <c r="I15" s="55">
        <v>391.209</v>
      </c>
      <c r="J15" s="55">
        <v>65.188000000000002</v>
      </c>
      <c r="K15" s="55">
        <v>215.905</v>
      </c>
      <c r="L15" s="55">
        <v>629.452</v>
      </c>
      <c r="M15" s="55">
        <v>194.84899999999999</v>
      </c>
      <c r="N15" s="55">
        <v>279.55299999999625</v>
      </c>
      <c r="O15" s="55">
        <v>12099.384</v>
      </c>
    </row>
    <row r="16" spans="1:15" ht="13" thickBot="1" x14ac:dyDescent="0.3">
      <c r="B16" s="63" t="s">
        <v>59</v>
      </c>
      <c r="C16" s="64">
        <v>2287.7150000000001</v>
      </c>
      <c r="D16" s="64">
        <v>8382.2289999999994</v>
      </c>
      <c r="E16" s="64">
        <v>3120.6669999999999</v>
      </c>
      <c r="F16" s="64">
        <v>5499.2049999999999</v>
      </c>
      <c r="G16" s="64">
        <v>237.239</v>
      </c>
      <c r="H16" s="64">
        <v>3088.5050000000001</v>
      </c>
      <c r="I16" s="64">
        <v>1144.6220000000001</v>
      </c>
      <c r="J16" s="64">
        <v>211.68299999999999</v>
      </c>
      <c r="K16" s="64">
        <v>637.83799999999997</v>
      </c>
      <c r="L16" s="64">
        <v>1764.2380000000001</v>
      </c>
      <c r="M16" s="64">
        <v>541.64400000000001</v>
      </c>
      <c r="N16" s="64">
        <v>839.67599999999584</v>
      </c>
      <c r="O16" s="64">
        <v>27755.260999999999</v>
      </c>
    </row>
    <row r="17" spans="1:15" ht="13" x14ac:dyDescent="0.3">
      <c r="B17" s="16" t="s">
        <v>60</v>
      </c>
      <c r="C17" s="55">
        <v>750.36400000000003</v>
      </c>
      <c r="D17" s="55">
        <v>1397.87</v>
      </c>
      <c r="E17" s="55">
        <v>1052.8810000000001</v>
      </c>
      <c r="F17" s="55">
        <v>1499.578</v>
      </c>
      <c r="G17" s="55">
        <v>80.935000000000002</v>
      </c>
      <c r="H17" s="55">
        <v>1066.49</v>
      </c>
      <c r="I17" s="55">
        <v>326.56799999999998</v>
      </c>
      <c r="J17" s="55">
        <v>61.277000000000001</v>
      </c>
      <c r="K17" s="55">
        <v>203.768</v>
      </c>
      <c r="L17" s="55">
        <v>471.51</v>
      </c>
      <c r="M17" s="55">
        <v>160.93600000000001</v>
      </c>
      <c r="N17" s="55">
        <v>270.00399999999991</v>
      </c>
      <c r="O17" s="55">
        <v>7342.1809999999996</v>
      </c>
    </row>
    <row r="18" spans="1:15" ht="13" x14ac:dyDescent="0.3">
      <c r="B18" s="16" t="s">
        <v>61</v>
      </c>
      <c r="C18" s="55">
        <v>970.20600000000002</v>
      </c>
      <c r="D18" s="55">
        <v>759.096</v>
      </c>
      <c r="E18" s="55">
        <v>1196.384</v>
      </c>
      <c r="F18" s="55">
        <v>1521.761</v>
      </c>
      <c r="G18" s="55">
        <v>83.033000000000001</v>
      </c>
      <c r="H18" s="55">
        <v>1070.3889999999999</v>
      </c>
      <c r="I18" s="55">
        <v>381.68799999999999</v>
      </c>
      <c r="J18" s="55">
        <v>62.975999999999999</v>
      </c>
      <c r="K18" s="55">
        <v>265.50599999999997</v>
      </c>
      <c r="L18" s="55">
        <v>484.928</v>
      </c>
      <c r="M18" s="55">
        <v>193.922</v>
      </c>
      <c r="N18" s="55">
        <v>292.26800000000003</v>
      </c>
      <c r="O18" s="55">
        <v>7282.1570000000002</v>
      </c>
    </row>
    <row r="19" spans="1:15" ht="13" x14ac:dyDescent="0.3">
      <c r="B19" s="16" t="s">
        <v>62</v>
      </c>
      <c r="C19" s="55">
        <v>767.24</v>
      </c>
      <c r="D19" s="55">
        <v>2454.5540000000001</v>
      </c>
      <c r="E19" s="55">
        <v>1013.644</v>
      </c>
      <c r="F19" s="55">
        <v>1670.6969999999999</v>
      </c>
      <c r="G19" s="55">
        <v>77.353999999999999</v>
      </c>
      <c r="H19" s="55">
        <v>750.96699999999998</v>
      </c>
      <c r="I19" s="55">
        <v>313.32</v>
      </c>
      <c r="J19" s="55">
        <v>50.494999999999997</v>
      </c>
      <c r="K19" s="55">
        <v>167.3</v>
      </c>
      <c r="L19" s="55">
        <v>367.68700000000001</v>
      </c>
      <c r="M19" s="55">
        <v>157.91300000000001</v>
      </c>
      <c r="N19" s="55">
        <v>271.22699999999986</v>
      </c>
      <c r="O19" s="55">
        <v>8062.3980000000001</v>
      </c>
    </row>
    <row r="20" spans="1:15" ht="13" thickBot="1" x14ac:dyDescent="0.3">
      <c r="B20" s="63" t="s">
        <v>63</v>
      </c>
      <c r="C20" s="64">
        <v>2487.8100000000004</v>
      </c>
      <c r="D20" s="64">
        <v>4611.5200000000004</v>
      </c>
      <c r="E20" s="64">
        <v>3262.9090000000006</v>
      </c>
      <c r="F20" s="64">
        <v>4692.0360000000001</v>
      </c>
      <c r="G20" s="64">
        <v>241.322</v>
      </c>
      <c r="H20" s="64">
        <v>2887.846</v>
      </c>
      <c r="I20" s="64">
        <v>1021.576</v>
      </c>
      <c r="J20" s="64">
        <v>174.74799999999999</v>
      </c>
      <c r="K20" s="64">
        <v>636.57400000000007</v>
      </c>
      <c r="L20" s="64">
        <v>1324.125</v>
      </c>
      <c r="M20" s="64">
        <v>512.77099999999996</v>
      </c>
      <c r="N20" s="64">
        <v>833.49899999999616</v>
      </c>
      <c r="O20" s="64">
        <v>22686.736000000001</v>
      </c>
    </row>
    <row r="21" spans="1:15" ht="13" thickBot="1" x14ac:dyDescent="0.3">
      <c r="B21" s="63" t="s">
        <v>64</v>
      </c>
      <c r="C21" s="64">
        <v>9671.9390000000003</v>
      </c>
      <c r="D21" s="64">
        <v>27772.874</v>
      </c>
      <c r="E21" s="64">
        <v>13504.121999999999</v>
      </c>
      <c r="F21" s="64">
        <v>18336.843000000001</v>
      </c>
      <c r="G21" s="64">
        <v>884.51800000000003</v>
      </c>
      <c r="H21" s="64">
        <v>11996.692000000001</v>
      </c>
      <c r="I21" s="64">
        <v>4446.027</v>
      </c>
      <c r="J21" s="64">
        <v>765.98700000000008</v>
      </c>
      <c r="K21" s="64">
        <v>2317.6720000000005</v>
      </c>
      <c r="L21" s="64">
        <v>5967.7049999999999</v>
      </c>
      <c r="M21" s="64">
        <v>1933.2630000000001</v>
      </c>
      <c r="N21" s="64">
        <v>2943.5010000000184</v>
      </c>
      <c r="O21" s="64">
        <v>100541.14300000001</v>
      </c>
    </row>
    <row r="22" spans="1:15" ht="13" x14ac:dyDescent="0.3">
      <c r="A22" s="1" t="s">
        <v>7</v>
      </c>
      <c r="B22" s="16" t="s">
        <v>65</v>
      </c>
      <c r="C22" s="55">
        <v>640.79</v>
      </c>
      <c r="D22" s="55">
        <v>988.80399999999997</v>
      </c>
      <c r="E22" s="55">
        <v>907.02499999999998</v>
      </c>
      <c r="F22" s="55">
        <v>1338.4390000000001</v>
      </c>
      <c r="G22" s="55">
        <v>46.563000000000002</v>
      </c>
      <c r="H22" s="55">
        <v>852.50599999999997</v>
      </c>
      <c r="I22" s="55">
        <v>279.74299999999999</v>
      </c>
      <c r="J22" s="55">
        <v>56.341999999999999</v>
      </c>
      <c r="K22" s="55">
        <v>133.43899999999999</v>
      </c>
      <c r="L22" s="55">
        <v>418.93200000000002</v>
      </c>
      <c r="M22" s="55">
        <v>134.905</v>
      </c>
      <c r="N22" s="55">
        <v>235.79799999999977</v>
      </c>
      <c r="O22" s="55">
        <v>6033.2860000000001</v>
      </c>
    </row>
    <row r="23" spans="1:15" ht="13" x14ac:dyDescent="0.3">
      <c r="B23" s="16" t="s">
        <v>50</v>
      </c>
      <c r="C23" s="55">
        <v>771.51900000000001</v>
      </c>
      <c r="D23" s="55">
        <v>1352.3630000000001</v>
      </c>
      <c r="E23" s="55">
        <v>1259.941</v>
      </c>
      <c r="F23" s="55">
        <v>1288.5340000000001</v>
      </c>
      <c r="G23" s="55">
        <v>57.323999999999998</v>
      </c>
      <c r="H23" s="55">
        <v>894.25199999999995</v>
      </c>
      <c r="I23" s="55">
        <v>376.935</v>
      </c>
      <c r="J23" s="55">
        <v>46.59</v>
      </c>
      <c r="K23" s="55">
        <v>180.75800000000001</v>
      </c>
      <c r="L23" s="55">
        <v>422.404</v>
      </c>
      <c r="M23" s="55">
        <v>142.92099999999999</v>
      </c>
      <c r="N23" s="55">
        <v>210.25800000000072</v>
      </c>
      <c r="O23" s="55">
        <v>7003.799</v>
      </c>
    </row>
    <row r="24" spans="1:15" ht="13" x14ac:dyDescent="0.3">
      <c r="B24" s="16" t="s">
        <v>51</v>
      </c>
      <c r="C24" s="55">
        <v>795.43600000000004</v>
      </c>
      <c r="D24" s="55">
        <v>818.81100000000004</v>
      </c>
      <c r="E24" s="55">
        <v>1221.328</v>
      </c>
      <c r="F24" s="55">
        <v>1511.058</v>
      </c>
      <c r="G24" s="55">
        <v>68.349000000000004</v>
      </c>
      <c r="H24" s="55">
        <v>1111.248</v>
      </c>
      <c r="I24" s="55">
        <v>394.70699999999999</v>
      </c>
      <c r="J24" s="55">
        <v>65.417000000000002</v>
      </c>
      <c r="K24" s="55">
        <v>235.38399999999999</v>
      </c>
      <c r="L24" s="55">
        <v>565.99599999999998</v>
      </c>
      <c r="M24" s="55">
        <v>179.339</v>
      </c>
      <c r="N24" s="55">
        <v>286.05699999999979</v>
      </c>
      <c r="O24" s="55">
        <v>7253.13</v>
      </c>
    </row>
    <row r="25" spans="1:15" ht="13" thickBot="1" x14ac:dyDescent="0.3">
      <c r="B25" s="63" t="s">
        <v>52</v>
      </c>
      <c r="C25" s="64">
        <v>2207.7449999999999</v>
      </c>
      <c r="D25" s="64">
        <v>3159.9780000000001</v>
      </c>
      <c r="E25" s="64">
        <v>3388.2939999999999</v>
      </c>
      <c r="F25" s="64">
        <v>4138.0309999999999</v>
      </c>
      <c r="G25" s="64">
        <v>172.23599999999999</v>
      </c>
      <c r="H25" s="64">
        <v>2858.0059999999999</v>
      </c>
      <c r="I25" s="64">
        <v>1051.385</v>
      </c>
      <c r="J25" s="64">
        <v>168.34899999999999</v>
      </c>
      <c r="K25" s="64">
        <v>549.58100000000002</v>
      </c>
      <c r="L25" s="64">
        <v>1407.3319999999999</v>
      </c>
      <c r="M25" s="64">
        <v>457.16500000000002</v>
      </c>
      <c r="N25" s="64">
        <v>732.11300000000483</v>
      </c>
      <c r="O25" s="64">
        <v>20290.215</v>
      </c>
    </row>
    <row r="26" spans="1:15" ht="13" x14ac:dyDescent="0.3">
      <c r="B26" s="16" t="s">
        <v>53</v>
      </c>
      <c r="C26" s="55">
        <v>768.63800000000003</v>
      </c>
      <c r="D26" s="55">
        <v>765.93799999999999</v>
      </c>
      <c r="E26" s="55">
        <v>1093.6659999999999</v>
      </c>
      <c r="F26" s="55">
        <v>1366.7739999999999</v>
      </c>
      <c r="G26" s="55">
        <v>55.893000000000001</v>
      </c>
      <c r="H26" s="55">
        <v>817.125</v>
      </c>
      <c r="I26" s="55">
        <v>351.96199999999999</v>
      </c>
      <c r="J26" s="55">
        <v>63.555</v>
      </c>
      <c r="K26" s="55">
        <v>197.816</v>
      </c>
      <c r="L26" s="55">
        <v>382.59300000000002</v>
      </c>
      <c r="M26" s="55">
        <v>140.34800000000001</v>
      </c>
      <c r="N26" s="55">
        <v>211.73200000000088</v>
      </c>
      <c r="O26" s="55">
        <v>6216.04</v>
      </c>
    </row>
    <row r="27" spans="1:15" ht="13" x14ac:dyDescent="0.3">
      <c r="B27" s="16" t="s">
        <v>1</v>
      </c>
      <c r="C27" s="55">
        <v>902.12099999999998</v>
      </c>
      <c r="D27" s="55">
        <v>874.37599999999998</v>
      </c>
      <c r="E27" s="55">
        <v>1013.0940000000001</v>
      </c>
      <c r="F27" s="55">
        <v>1311.5119999999999</v>
      </c>
      <c r="G27" s="55">
        <v>75.328000000000003</v>
      </c>
      <c r="H27" s="55">
        <v>1058.357</v>
      </c>
      <c r="I27" s="55">
        <v>391.18099999999998</v>
      </c>
      <c r="J27" s="55">
        <v>77.254999999999995</v>
      </c>
      <c r="K27" s="55">
        <v>187.291</v>
      </c>
      <c r="L27" s="55">
        <v>550.27499999999998</v>
      </c>
      <c r="M27" s="55">
        <v>161.82</v>
      </c>
      <c r="N27" s="55">
        <v>239.77100000000064</v>
      </c>
      <c r="O27" s="55">
        <v>6842.3810000000003</v>
      </c>
    </row>
    <row r="28" spans="1:15" ht="13" x14ac:dyDescent="0.3">
      <c r="B28" s="16" t="s">
        <v>54</v>
      </c>
      <c r="C28" s="55">
        <v>904.36</v>
      </c>
      <c r="D28" s="55">
        <v>779.61699999999996</v>
      </c>
      <c r="E28" s="55">
        <v>1153.21</v>
      </c>
      <c r="F28" s="55">
        <v>1321.855</v>
      </c>
      <c r="G28" s="55">
        <v>80.328999999999994</v>
      </c>
      <c r="H28" s="55">
        <v>1120.4680000000001</v>
      </c>
      <c r="I28" s="55">
        <v>422.42899999999997</v>
      </c>
      <c r="J28" s="55">
        <v>100.06</v>
      </c>
      <c r="K28" s="55">
        <v>153.38900000000001</v>
      </c>
      <c r="L28" s="55">
        <v>528.01300000000003</v>
      </c>
      <c r="M28" s="55">
        <v>176.893</v>
      </c>
      <c r="N28" s="55">
        <v>207.40100000000075</v>
      </c>
      <c r="O28" s="55">
        <v>6948.0240000000003</v>
      </c>
    </row>
    <row r="29" spans="1:15" ht="13" thickBot="1" x14ac:dyDescent="0.3">
      <c r="B29" s="63" t="s">
        <v>55</v>
      </c>
      <c r="C29" s="64">
        <v>2575.1190000000001</v>
      </c>
      <c r="D29" s="64">
        <v>2419.9309999999996</v>
      </c>
      <c r="E29" s="64">
        <v>3259.9700000000003</v>
      </c>
      <c r="F29" s="64">
        <v>4000.1410000000001</v>
      </c>
      <c r="G29" s="64">
        <v>211.55</v>
      </c>
      <c r="H29" s="64">
        <v>2995.95</v>
      </c>
      <c r="I29" s="64">
        <v>1165.5720000000001</v>
      </c>
      <c r="J29" s="64">
        <v>240.87</v>
      </c>
      <c r="K29" s="64">
        <v>538.49599999999998</v>
      </c>
      <c r="L29" s="64">
        <v>1460.8809999999999</v>
      </c>
      <c r="M29" s="64">
        <v>479.06100000000004</v>
      </c>
      <c r="N29" s="64">
        <v>658.90399999999863</v>
      </c>
      <c r="O29" s="64">
        <v>20006.445</v>
      </c>
    </row>
    <row r="30" spans="1:15" ht="13" x14ac:dyDescent="0.3">
      <c r="B30" s="16" t="s">
        <v>56</v>
      </c>
      <c r="C30" s="55">
        <v>823.904</v>
      </c>
      <c r="D30" s="55">
        <v>811.52800000000002</v>
      </c>
      <c r="E30" s="55">
        <v>1077.104</v>
      </c>
      <c r="F30" s="55">
        <v>1437.461</v>
      </c>
      <c r="G30" s="55">
        <v>67.316999999999993</v>
      </c>
      <c r="H30" s="55">
        <v>1015.8</v>
      </c>
      <c r="I30" s="55">
        <v>418.065</v>
      </c>
      <c r="J30" s="55">
        <v>63.387</v>
      </c>
      <c r="K30" s="55">
        <v>173.85499999999999</v>
      </c>
      <c r="L30" s="55">
        <v>873.68299999999999</v>
      </c>
      <c r="M30" s="55">
        <v>167.422</v>
      </c>
      <c r="N30" s="55">
        <v>244.84100000000126</v>
      </c>
      <c r="O30" s="55">
        <v>7174.3670000000002</v>
      </c>
    </row>
    <row r="31" spans="1:15" ht="13" x14ac:dyDescent="0.3">
      <c r="B31" s="16" t="s">
        <v>57</v>
      </c>
      <c r="C31" s="55">
        <v>916.85799999999995</v>
      </c>
      <c r="D31" s="55">
        <v>597.00800000000004</v>
      </c>
      <c r="E31" s="55">
        <v>1255.7550000000001</v>
      </c>
      <c r="F31" s="55">
        <v>1486.095</v>
      </c>
      <c r="G31" s="55">
        <v>79.813000000000002</v>
      </c>
      <c r="H31" s="55">
        <v>1132.6289999999999</v>
      </c>
      <c r="I31" s="55">
        <v>431.73500000000001</v>
      </c>
      <c r="J31" s="55">
        <v>74.757999999999996</v>
      </c>
      <c r="K31" s="55">
        <v>204.58199999999999</v>
      </c>
      <c r="L31" s="55">
        <v>572.88400000000001</v>
      </c>
      <c r="M31" s="55">
        <v>183.57900000000001</v>
      </c>
      <c r="N31" s="55">
        <v>263.41399999999976</v>
      </c>
      <c r="O31" s="55">
        <v>7199.11</v>
      </c>
    </row>
    <row r="32" spans="1:15" ht="13" x14ac:dyDescent="0.3">
      <c r="B32" s="16" t="s">
        <v>58</v>
      </c>
      <c r="C32" s="55">
        <v>779.85699999999997</v>
      </c>
      <c r="D32" s="55">
        <v>1435.4770000000001</v>
      </c>
      <c r="E32" s="55">
        <v>1340.13</v>
      </c>
      <c r="F32" s="55">
        <v>1822.9570000000001</v>
      </c>
      <c r="G32" s="55">
        <v>87.838999999999999</v>
      </c>
      <c r="H32" s="55">
        <v>1187.7159999999999</v>
      </c>
      <c r="I32" s="55">
        <v>449.26499999999999</v>
      </c>
      <c r="J32" s="55">
        <v>64.739000000000004</v>
      </c>
      <c r="K32" s="55">
        <v>228.90199999999999</v>
      </c>
      <c r="L32" s="55">
        <v>625.57500000000005</v>
      </c>
      <c r="M32" s="55">
        <v>171.76599999999999</v>
      </c>
      <c r="N32" s="55">
        <v>298.25400000000081</v>
      </c>
      <c r="O32" s="55">
        <v>8492.4770000000008</v>
      </c>
    </row>
    <row r="33" spans="1:15" ht="13" thickBot="1" x14ac:dyDescent="0.3">
      <c r="B33" s="63" t="s">
        <v>59</v>
      </c>
      <c r="C33" s="64">
        <v>2520.6189999999997</v>
      </c>
      <c r="D33" s="64">
        <v>2844.0129999999999</v>
      </c>
      <c r="E33" s="64">
        <v>3672.9890000000005</v>
      </c>
      <c r="F33" s="64">
        <v>4746.5129999999999</v>
      </c>
      <c r="G33" s="64">
        <v>234.96899999999999</v>
      </c>
      <c r="H33" s="64">
        <v>3336.145</v>
      </c>
      <c r="I33" s="64">
        <v>1299.0650000000001</v>
      </c>
      <c r="J33" s="64">
        <v>202.88399999999999</v>
      </c>
      <c r="K33" s="64">
        <v>607.33899999999994</v>
      </c>
      <c r="L33" s="64">
        <v>2072.1419999999998</v>
      </c>
      <c r="M33" s="64">
        <v>522.76699999999994</v>
      </c>
      <c r="N33" s="64">
        <v>806.50900000000547</v>
      </c>
      <c r="O33" s="64">
        <v>22865.953999999998</v>
      </c>
    </row>
    <row r="34" spans="1:15" ht="13" x14ac:dyDescent="0.3">
      <c r="B34" s="16" t="s">
        <v>60</v>
      </c>
      <c r="C34" s="55">
        <v>859.39200000000005</v>
      </c>
      <c r="D34" s="55">
        <v>1436.615</v>
      </c>
      <c r="E34" s="55">
        <v>1474.981</v>
      </c>
      <c r="F34" s="55">
        <v>1798.797</v>
      </c>
      <c r="G34" s="55">
        <v>84.673000000000002</v>
      </c>
      <c r="H34" s="55">
        <v>1117.7950000000001</v>
      </c>
      <c r="I34" s="55">
        <v>409.53899999999999</v>
      </c>
      <c r="J34" s="55">
        <v>61.476999999999997</v>
      </c>
      <c r="K34" s="55">
        <v>270.39699999999999</v>
      </c>
      <c r="L34" s="55">
        <v>561.71500000000003</v>
      </c>
      <c r="M34" s="55">
        <v>186.173</v>
      </c>
      <c r="N34" s="55">
        <v>339.60800000000017</v>
      </c>
      <c r="O34" s="55">
        <v>8601.1620000000003</v>
      </c>
    </row>
    <row r="35" spans="1:15" ht="13" x14ac:dyDescent="0.3">
      <c r="B35" s="16" t="s">
        <v>61</v>
      </c>
      <c r="C35" s="55">
        <v>1151.8140000000001</v>
      </c>
      <c r="D35" s="55">
        <v>2275.9690000000001</v>
      </c>
      <c r="E35" s="55">
        <v>1436.558</v>
      </c>
      <c r="F35" s="55">
        <v>1854.886</v>
      </c>
      <c r="G35" s="55">
        <v>89.724000000000004</v>
      </c>
      <c r="H35" s="55">
        <v>1131.239</v>
      </c>
      <c r="I35" s="55">
        <v>419.31700000000001</v>
      </c>
      <c r="J35" s="55">
        <v>68.363</v>
      </c>
      <c r="K35" s="55">
        <v>277.49900000000002</v>
      </c>
      <c r="L35" s="55">
        <v>578.25699999999995</v>
      </c>
      <c r="M35" s="55">
        <v>198.03200000000001</v>
      </c>
      <c r="N35" s="55">
        <v>257.9380000000001</v>
      </c>
      <c r="O35" s="55">
        <v>9739.5959999999995</v>
      </c>
    </row>
    <row r="36" spans="1:15" ht="13" x14ac:dyDescent="0.3">
      <c r="B36" s="16" t="s">
        <v>62</v>
      </c>
      <c r="C36" s="55">
        <v>760.38599999999997</v>
      </c>
      <c r="D36" s="55">
        <v>1096.954</v>
      </c>
      <c r="E36" s="55">
        <v>1045.298</v>
      </c>
      <c r="F36" s="55">
        <v>1403.9770000000001</v>
      </c>
      <c r="G36" s="55">
        <v>79.628</v>
      </c>
      <c r="H36" s="55">
        <v>859.58299999999997</v>
      </c>
      <c r="I36" s="55">
        <v>367.29399999999998</v>
      </c>
      <c r="J36" s="55">
        <v>82.997</v>
      </c>
      <c r="K36" s="55">
        <v>161.90600000000001</v>
      </c>
      <c r="L36" s="55">
        <v>469.10199999999998</v>
      </c>
      <c r="M36" s="55">
        <v>159.17500000000001</v>
      </c>
      <c r="N36" s="55">
        <v>203.52500000000055</v>
      </c>
      <c r="O36" s="55">
        <v>6689.8249999999998</v>
      </c>
    </row>
    <row r="37" spans="1:15" ht="13" thickBot="1" x14ac:dyDescent="0.3">
      <c r="B37" s="63" t="s">
        <v>63</v>
      </c>
      <c r="C37" s="64">
        <v>2771.5920000000001</v>
      </c>
      <c r="D37" s="64">
        <v>4809.5379999999996</v>
      </c>
      <c r="E37" s="64">
        <v>3956.8369999999995</v>
      </c>
      <c r="F37" s="64">
        <v>5057.66</v>
      </c>
      <c r="G37" s="64">
        <v>254.02499999999998</v>
      </c>
      <c r="H37" s="64">
        <v>3108.6170000000002</v>
      </c>
      <c r="I37" s="64">
        <v>1196.1500000000001</v>
      </c>
      <c r="J37" s="64">
        <v>212.83699999999999</v>
      </c>
      <c r="K37" s="64">
        <v>709.80199999999991</v>
      </c>
      <c r="L37" s="64">
        <v>1609.0740000000001</v>
      </c>
      <c r="M37" s="64">
        <v>543.38000000000011</v>
      </c>
      <c r="N37" s="64">
        <v>801.07099999999991</v>
      </c>
      <c r="O37" s="64">
        <v>25030.583000000002</v>
      </c>
    </row>
    <row r="38" spans="1:15" ht="13" thickBot="1" x14ac:dyDescent="0.3">
      <c r="B38" s="63" t="s">
        <v>66</v>
      </c>
      <c r="C38" s="64">
        <v>10075.074999999999</v>
      </c>
      <c r="D38" s="64">
        <v>13233.46</v>
      </c>
      <c r="E38" s="64">
        <v>14278.09</v>
      </c>
      <c r="F38" s="64">
        <v>17942.345000000001</v>
      </c>
      <c r="G38" s="64">
        <v>872.78</v>
      </c>
      <c r="H38" s="64">
        <v>12298.718000000001</v>
      </c>
      <c r="I38" s="64">
        <v>4712.1720000000005</v>
      </c>
      <c r="J38" s="64">
        <v>824.93999999999994</v>
      </c>
      <c r="K38" s="64">
        <v>2405.2179999999998</v>
      </c>
      <c r="L38" s="64">
        <v>6549.4290000000001</v>
      </c>
      <c r="M38" s="64">
        <v>2002.373</v>
      </c>
      <c r="N38" s="64">
        <v>2998.5969999999943</v>
      </c>
      <c r="O38" s="64">
        <v>88193.197</v>
      </c>
    </row>
    <row r="39" spans="1:15" ht="13" x14ac:dyDescent="0.3">
      <c r="A39" s="1" t="s">
        <v>8</v>
      </c>
      <c r="B39" s="16" t="s">
        <v>67</v>
      </c>
      <c r="C39" s="55">
        <v>914.64599999999996</v>
      </c>
      <c r="D39" s="55">
        <v>1825.98</v>
      </c>
      <c r="E39" s="55">
        <v>1107.3620000000001</v>
      </c>
      <c r="F39" s="55">
        <v>1355.33</v>
      </c>
      <c r="G39" s="55">
        <v>45.924999999999997</v>
      </c>
      <c r="H39" s="55">
        <v>834.23</v>
      </c>
      <c r="I39" s="55">
        <v>324.58999999999997</v>
      </c>
      <c r="J39" s="55">
        <v>94.2</v>
      </c>
      <c r="K39" s="55">
        <v>140.21700000000001</v>
      </c>
      <c r="L39" s="55">
        <v>765.49400000000003</v>
      </c>
      <c r="M39" s="55">
        <v>147.072</v>
      </c>
      <c r="N39" s="55">
        <v>189.39200000000073</v>
      </c>
      <c r="O39" s="55">
        <v>7744.4380000000001</v>
      </c>
    </row>
    <row r="40" spans="1:15" ht="13" x14ac:dyDescent="0.3">
      <c r="B40" s="16" t="s">
        <v>50</v>
      </c>
      <c r="C40" s="55">
        <v>879.13400000000001</v>
      </c>
      <c r="D40" s="55">
        <v>756.80499999999995</v>
      </c>
      <c r="E40" s="55">
        <v>1115.598</v>
      </c>
      <c r="F40" s="55">
        <v>1622.8030000000001</v>
      </c>
      <c r="G40" s="55">
        <v>88.751999999999995</v>
      </c>
      <c r="H40" s="55">
        <v>1263.4110000000001</v>
      </c>
      <c r="I40" s="55">
        <v>429.83499999999998</v>
      </c>
      <c r="J40" s="55">
        <v>76.123999999999995</v>
      </c>
      <c r="K40" s="55">
        <v>204.64400000000001</v>
      </c>
      <c r="L40" s="55">
        <v>592.59100000000001</v>
      </c>
      <c r="M40" s="55">
        <v>177.01300000000001</v>
      </c>
      <c r="N40" s="55">
        <v>251.0019999999995</v>
      </c>
      <c r="O40" s="55">
        <v>7457.7120000000004</v>
      </c>
    </row>
    <row r="41" spans="1:15" ht="13" x14ac:dyDescent="0.3">
      <c r="B41" s="16" t="s">
        <v>51</v>
      </c>
      <c r="C41" s="55">
        <v>746.24599999999998</v>
      </c>
      <c r="D41" s="55">
        <v>1229.049</v>
      </c>
      <c r="E41" s="55">
        <v>1170.299</v>
      </c>
      <c r="F41" s="55">
        <v>1342.4159999999999</v>
      </c>
      <c r="G41" s="55">
        <v>91.834999999999994</v>
      </c>
      <c r="H41" s="55">
        <v>1042.5360000000001</v>
      </c>
      <c r="I41" s="55">
        <v>370.62400000000002</v>
      </c>
      <c r="J41" s="55">
        <v>78.975999999999999</v>
      </c>
      <c r="K41" s="55">
        <v>209.30099999999999</v>
      </c>
      <c r="L41" s="55">
        <v>510.01799999999997</v>
      </c>
      <c r="M41" s="55">
        <v>194.90899999999999</v>
      </c>
      <c r="N41" s="55">
        <v>215.07300000000032</v>
      </c>
      <c r="O41" s="55">
        <v>7201.2820000000002</v>
      </c>
    </row>
    <row r="42" spans="1:15" ht="13" thickBot="1" x14ac:dyDescent="0.3">
      <c r="B42" s="63" t="s">
        <v>52</v>
      </c>
      <c r="C42" s="64">
        <v>2540.0259999999998</v>
      </c>
      <c r="D42" s="64">
        <v>3811.8339999999998</v>
      </c>
      <c r="E42" s="64">
        <v>3393.259</v>
      </c>
      <c r="F42" s="64">
        <v>4320.549</v>
      </c>
      <c r="G42" s="64">
        <v>226.512</v>
      </c>
      <c r="H42" s="64">
        <v>3140.1770000000001</v>
      </c>
      <c r="I42" s="64">
        <v>1125.049</v>
      </c>
      <c r="J42" s="64">
        <v>249.3</v>
      </c>
      <c r="K42" s="64">
        <v>554.16200000000003</v>
      </c>
      <c r="L42" s="64">
        <v>1868.1030000000001</v>
      </c>
      <c r="M42" s="64">
        <v>518.99400000000003</v>
      </c>
      <c r="N42" s="64">
        <v>655.46700000000419</v>
      </c>
      <c r="O42" s="64">
        <v>22403.432000000001</v>
      </c>
    </row>
    <row r="43" spans="1:15" ht="13" x14ac:dyDescent="0.3">
      <c r="B43" s="16" t="s">
        <v>53</v>
      </c>
      <c r="C43" s="55">
        <v>788.34799999999996</v>
      </c>
      <c r="D43" s="55">
        <v>1281.4580000000001</v>
      </c>
      <c r="E43" s="55">
        <v>1175.6289999999999</v>
      </c>
      <c r="F43" s="55">
        <v>1360.0029999999999</v>
      </c>
      <c r="G43" s="55">
        <v>90.025999999999996</v>
      </c>
      <c r="H43" s="55">
        <v>1511.9169999999999</v>
      </c>
      <c r="I43" s="55">
        <v>431.66899999999998</v>
      </c>
      <c r="J43" s="55">
        <v>83.905000000000001</v>
      </c>
      <c r="K43" s="55">
        <v>257.113</v>
      </c>
      <c r="L43" s="55">
        <v>695.43799999999999</v>
      </c>
      <c r="M43" s="55">
        <v>187.857</v>
      </c>
      <c r="N43" s="55">
        <v>271.62700000000041</v>
      </c>
      <c r="O43" s="55">
        <v>8134.99</v>
      </c>
    </row>
    <row r="44" spans="1:15" ht="13" x14ac:dyDescent="0.3">
      <c r="B44" s="16" t="s">
        <v>1</v>
      </c>
      <c r="C44" s="55">
        <v>748.41800000000001</v>
      </c>
      <c r="D44" s="55">
        <v>1975.25</v>
      </c>
      <c r="E44" s="55">
        <v>1285.221</v>
      </c>
      <c r="F44" s="55">
        <v>1393.895</v>
      </c>
      <c r="G44" s="55">
        <v>100.878</v>
      </c>
      <c r="H44" s="55">
        <v>1219.3620000000001</v>
      </c>
      <c r="I44" s="55">
        <v>443.73899999999998</v>
      </c>
      <c r="J44" s="55">
        <v>89.251999999999995</v>
      </c>
      <c r="K44" s="55">
        <v>231.28899999999999</v>
      </c>
      <c r="L44" s="55">
        <v>595.13199999999995</v>
      </c>
      <c r="M44" s="55">
        <v>181.45500000000001</v>
      </c>
      <c r="N44" s="55">
        <v>228.90300000000025</v>
      </c>
      <c r="O44" s="55">
        <v>8492.7939999999999</v>
      </c>
    </row>
    <row r="45" spans="1:15" ht="13" x14ac:dyDescent="0.3">
      <c r="B45" s="16" t="s">
        <v>54</v>
      </c>
      <c r="C45" s="55">
        <v>861.40200000000004</v>
      </c>
      <c r="D45" s="55">
        <v>1912.403</v>
      </c>
      <c r="E45" s="55">
        <v>1147.4090000000001</v>
      </c>
      <c r="F45" s="55">
        <v>1291.6659999999999</v>
      </c>
      <c r="G45" s="55">
        <v>94.007999999999996</v>
      </c>
      <c r="H45" s="55">
        <v>1192.1780000000001</v>
      </c>
      <c r="I45" s="55">
        <v>408.26900000000001</v>
      </c>
      <c r="J45" s="55">
        <v>88.103999999999999</v>
      </c>
      <c r="K45" s="55">
        <v>197.12</v>
      </c>
      <c r="L45" s="55">
        <v>683.44200000000001</v>
      </c>
      <c r="M45" s="55">
        <v>190.386</v>
      </c>
      <c r="N45" s="55">
        <v>222.25900000000001</v>
      </c>
      <c r="O45" s="55">
        <v>8288.6460000000006</v>
      </c>
    </row>
    <row r="46" spans="1:15" ht="13" thickBot="1" x14ac:dyDescent="0.3">
      <c r="B46" s="63" t="s">
        <v>55</v>
      </c>
      <c r="C46" s="64">
        <v>2398.1680000000001</v>
      </c>
      <c r="D46" s="64">
        <v>5169.1109999999999</v>
      </c>
      <c r="E46" s="64">
        <v>3608.259</v>
      </c>
      <c r="F46" s="64">
        <v>4045.5640000000003</v>
      </c>
      <c r="G46" s="64">
        <v>284.91199999999998</v>
      </c>
      <c r="H46" s="64">
        <v>3923.4570000000003</v>
      </c>
      <c r="I46" s="64">
        <v>1283.6769999999999</v>
      </c>
      <c r="J46" s="64">
        <v>261.26099999999997</v>
      </c>
      <c r="K46" s="64">
        <v>685.52199999999993</v>
      </c>
      <c r="L46" s="64">
        <v>1974.0119999999999</v>
      </c>
      <c r="M46" s="64">
        <v>559.69799999999998</v>
      </c>
      <c r="N46" s="64">
        <v>722.78900000000067</v>
      </c>
      <c r="O46" s="64">
        <v>24916.43</v>
      </c>
    </row>
    <row r="47" spans="1:15" ht="13" x14ac:dyDescent="0.3">
      <c r="B47" s="16" t="s">
        <v>56</v>
      </c>
      <c r="C47" s="55">
        <v>847.50900000000001</v>
      </c>
      <c r="D47" s="55">
        <v>449.00099999999998</v>
      </c>
      <c r="E47" s="55">
        <v>1244.029</v>
      </c>
      <c r="F47" s="55">
        <v>1474.29</v>
      </c>
      <c r="G47" s="55">
        <v>86.805000000000007</v>
      </c>
      <c r="H47" s="55">
        <v>1173.703</v>
      </c>
      <c r="I47" s="55">
        <v>405.08</v>
      </c>
      <c r="J47" s="55">
        <v>96.37</v>
      </c>
      <c r="K47" s="55">
        <v>210.30199999999999</v>
      </c>
      <c r="L47" s="55">
        <v>646.577</v>
      </c>
      <c r="M47" s="55">
        <v>179.71799999999999</v>
      </c>
      <c r="N47" s="55">
        <v>279.52700000000095</v>
      </c>
      <c r="O47" s="55">
        <v>7092.9110000000001</v>
      </c>
    </row>
    <row r="48" spans="1:15" ht="13" x14ac:dyDescent="0.3">
      <c r="B48" s="16" t="s">
        <v>57</v>
      </c>
      <c r="C48" s="55">
        <v>887.428</v>
      </c>
      <c r="D48" s="55">
        <v>1521.866</v>
      </c>
      <c r="E48" s="55">
        <v>1332.5319999999999</v>
      </c>
      <c r="F48" s="55">
        <v>1603.2070000000001</v>
      </c>
      <c r="G48" s="55">
        <v>98.176000000000002</v>
      </c>
      <c r="H48" s="55">
        <v>1185.511</v>
      </c>
      <c r="I48" s="55">
        <v>491.60899999999998</v>
      </c>
      <c r="J48" s="55">
        <v>87.18</v>
      </c>
      <c r="K48" s="55">
        <v>250.07599999999999</v>
      </c>
      <c r="L48" s="55">
        <v>761.22699999999998</v>
      </c>
      <c r="M48" s="55">
        <v>207.23699999999999</v>
      </c>
      <c r="N48" s="55">
        <v>309.91099999999824</v>
      </c>
      <c r="O48" s="55">
        <v>8735.9599999999991</v>
      </c>
    </row>
    <row r="49" spans="2:15" ht="13" x14ac:dyDescent="0.3">
      <c r="B49" s="16" t="s">
        <v>58</v>
      </c>
      <c r="C49" s="55">
        <v>888.33699999999999</v>
      </c>
      <c r="D49" s="55">
        <v>1560.8119999999999</v>
      </c>
      <c r="E49" s="55">
        <v>1226.184</v>
      </c>
      <c r="F49" s="55">
        <v>1382.194</v>
      </c>
      <c r="G49" s="55">
        <v>82.426000000000002</v>
      </c>
      <c r="H49" s="55">
        <v>1113.056</v>
      </c>
      <c r="I49" s="55">
        <v>395.53199999999998</v>
      </c>
      <c r="J49" s="55">
        <v>87.209000000000003</v>
      </c>
      <c r="K49" s="55">
        <v>243.55799999999999</v>
      </c>
      <c r="L49" s="55">
        <v>650.73900000000003</v>
      </c>
      <c r="M49" s="55">
        <v>179.553</v>
      </c>
      <c r="N49" s="55">
        <v>280.94499999999971</v>
      </c>
      <c r="O49" s="55">
        <v>8090.5450000000001</v>
      </c>
    </row>
    <row r="50" spans="2:15" ht="13" thickBot="1" x14ac:dyDescent="0.3">
      <c r="B50" s="63" t="s">
        <v>59</v>
      </c>
      <c r="C50" s="64">
        <v>2623.2739999999999</v>
      </c>
      <c r="D50" s="64">
        <v>3531.6790000000001</v>
      </c>
      <c r="E50" s="64">
        <v>3802.7449999999999</v>
      </c>
      <c r="F50" s="64">
        <v>4459.6910000000007</v>
      </c>
      <c r="G50" s="64">
        <v>267.40699999999998</v>
      </c>
      <c r="H50" s="64">
        <v>3472.27</v>
      </c>
      <c r="I50" s="64">
        <v>1292.221</v>
      </c>
      <c r="J50" s="64">
        <v>270.75900000000001</v>
      </c>
      <c r="K50" s="64">
        <v>703.93599999999992</v>
      </c>
      <c r="L50" s="64">
        <v>2058.5430000000001</v>
      </c>
      <c r="M50" s="64">
        <v>566.50800000000004</v>
      </c>
      <c r="N50" s="64">
        <v>870.38299999999072</v>
      </c>
      <c r="O50" s="64">
        <v>23919.415999999997</v>
      </c>
    </row>
    <row r="51" spans="2:15" ht="13" x14ac:dyDescent="0.3">
      <c r="B51" s="65" t="s">
        <v>60</v>
      </c>
      <c r="C51" s="55">
        <v>863.91200000000003</v>
      </c>
      <c r="D51" s="55">
        <v>1332.2529999999999</v>
      </c>
      <c r="E51" s="55">
        <v>1324.2439999999999</v>
      </c>
      <c r="F51" s="55">
        <v>1241.2750000000001</v>
      </c>
      <c r="G51" s="55">
        <v>147.334</v>
      </c>
      <c r="H51" s="55">
        <v>1372.0440000000001</v>
      </c>
      <c r="I51" s="55">
        <v>515.59400000000005</v>
      </c>
      <c r="J51" s="55">
        <v>91.549000000000007</v>
      </c>
      <c r="K51" s="55">
        <v>307.97000000000003</v>
      </c>
      <c r="L51" s="55">
        <v>709.62</v>
      </c>
      <c r="M51" s="55">
        <v>205.44</v>
      </c>
      <c r="N51" s="55">
        <v>363.01100000000042</v>
      </c>
      <c r="O51" s="55">
        <v>8474.2459999999992</v>
      </c>
    </row>
    <row r="52" spans="2:15" ht="13" x14ac:dyDescent="0.3">
      <c r="B52" s="66" t="s">
        <v>61</v>
      </c>
      <c r="C52" s="55">
        <v>901.92100000000005</v>
      </c>
      <c r="D52" s="55">
        <v>1894.1590000000001</v>
      </c>
      <c r="E52" s="55">
        <v>1477.998</v>
      </c>
      <c r="F52" s="55">
        <v>1503.5229999999999</v>
      </c>
      <c r="G52" s="55">
        <v>109.08199999999999</v>
      </c>
      <c r="H52" s="55">
        <v>1449.857</v>
      </c>
      <c r="I52" s="55">
        <v>470.73399999999998</v>
      </c>
      <c r="J52" s="55">
        <v>77.236000000000004</v>
      </c>
      <c r="K52" s="55">
        <v>255.56700000000001</v>
      </c>
      <c r="L52" s="55">
        <v>647.33199999999999</v>
      </c>
      <c r="M52" s="55">
        <v>202.04900000000001</v>
      </c>
      <c r="N52" s="55">
        <v>312.6929999999993</v>
      </c>
      <c r="O52" s="55">
        <v>9302.1509999999998</v>
      </c>
    </row>
    <row r="53" spans="2:15" ht="13" x14ac:dyDescent="0.3">
      <c r="B53" s="67" t="s">
        <v>62</v>
      </c>
      <c r="C53" s="55">
        <v>713.01300000000003</v>
      </c>
      <c r="D53" s="55">
        <v>1849.4690000000001</v>
      </c>
      <c r="E53" s="55">
        <v>1344.9880000000001</v>
      </c>
      <c r="F53" s="55">
        <v>1231.5160000000001</v>
      </c>
      <c r="G53" s="55">
        <v>86.38</v>
      </c>
      <c r="H53" s="55">
        <v>973.495</v>
      </c>
      <c r="I53" s="55">
        <v>387.81799999999998</v>
      </c>
      <c r="J53" s="55">
        <v>89.698999999999998</v>
      </c>
      <c r="K53" s="55">
        <v>194.08699999999999</v>
      </c>
      <c r="L53" s="55">
        <v>572.85299999999995</v>
      </c>
      <c r="M53" s="55">
        <v>179.75800000000001</v>
      </c>
      <c r="N53" s="55">
        <v>304.16899999999987</v>
      </c>
      <c r="O53" s="55">
        <v>7927.2449999999999</v>
      </c>
    </row>
    <row r="54" spans="2:15" ht="13" thickBot="1" x14ac:dyDescent="0.3">
      <c r="B54" s="63" t="s">
        <v>63</v>
      </c>
      <c r="C54" s="64">
        <v>2478.846</v>
      </c>
      <c r="D54" s="64">
        <v>5075.8810000000003</v>
      </c>
      <c r="E54" s="64">
        <v>4147.2300000000005</v>
      </c>
      <c r="F54" s="64">
        <v>3976.3139999999999</v>
      </c>
      <c r="G54" s="64">
        <v>342.79599999999999</v>
      </c>
      <c r="H54" s="64">
        <v>3795.3959999999997</v>
      </c>
      <c r="I54" s="64">
        <v>1374.146</v>
      </c>
      <c r="J54" s="64">
        <v>258.48400000000004</v>
      </c>
      <c r="K54" s="64">
        <v>757.62400000000002</v>
      </c>
      <c r="L54" s="64">
        <v>1929.8049999999998</v>
      </c>
      <c r="M54" s="64">
        <v>587.24700000000007</v>
      </c>
      <c r="N54" s="64">
        <v>979.87299999999232</v>
      </c>
      <c r="O54" s="64">
        <v>25703.641999999996</v>
      </c>
    </row>
    <row r="55" spans="2:15" ht="13" thickBot="1" x14ac:dyDescent="0.3">
      <c r="B55" s="63" t="s">
        <v>70</v>
      </c>
      <c r="C55" s="64">
        <v>10040.313999999998</v>
      </c>
      <c r="D55" s="64">
        <v>17588.505000000001</v>
      </c>
      <c r="E55" s="64">
        <v>14951.492999999999</v>
      </c>
      <c r="F55" s="64">
        <v>16802.118000000002</v>
      </c>
      <c r="G55" s="64">
        <v>1121.627</v>
      </c>
      <c r="H55" s="64">
        <v>14331.3</v>
      </c>
      <c r="I55" s="64">
        <v>5075.0929999999998</v>
      </c>
      <c r="J55" s="64">
        <v>1039.8040000000001</v>
      </c>
      <c r="K55" s="64">
        <v>2701.2439999999997</v>
      </c>
      <c r="L55" s="64">
        <v>7830.4629999999997</v>
      </c>
      <c r="M55" s="64">
        <v>2232.4470000000001</v>
      </c>
      <c r="N55" s="64">
        <v>3228.5119999999733</v>
      </c>
      <c r="O55" s="64">
        <v>96942.919999999984</v>
      </c>
    </row>
    <row r="56" spans="2:15" x14ac:dyDescent="0.25">
      <c r="B56" s="25" t="s">
        <v>68</v>
      </c>
      <c r="C56" s="68">
        <v>-188.90800000000002</v>
      </c>
      <c r="D56" s="68">
        <v>-44.690000000000055</v>
      </c>
      <c r="E56" s="68">
        <v>-133.01</v>
      </c>
      <c r="F56" s="68">
        <v>-272.00699999999983</v>
      </c>
      <c r="G56" s="68">
        <v>-22.701999999999998</v>
      </c>
      <c r="H56" s="68">
        <v>-476.36199999999997</v>
      </c>
      <c r="I56" s="68">
        <v>-82.915999999999997</v>
      </c>
      <c r="J56" s="68">
        <v>12.462999999999994</v>
      </c>
      <c r="K56" s="68">
        <v>-61.480000000000018</v>
      </c>
      <c r="L56" s="68">
        <v>-74.479000000000042</v>
      </c>
      <c r="M56" s="68">
        <v>-22.290999999999997</v>
      </c>
      <c r="N56" s="68">
        <v>-8.5239999999994325</v>
      </c>
      <c r="O56" s="68">
        <v>-1374.9059999999999</v>
      </c>
    </row>
    <row r="57" spans="2:15" ht="13" thickBot="1" x14ac:dyDescent="0.3">
      <c r="B57" s="63" t="s">
        <v>69</v>
      </c>
      <c r="C57" s="64">
        <v>-20.945071685879363</v>
      </c>
      <c r="D57" s="64">
        <v>-2.3593584276715975</v>
      </c>
      <c r="E57" s="64">
        <v>-8.9993355877342189</v>
      </c>
      <c r="F57" s="64">
        <v>-18.091309544316907</v>
      </c>
      <c r="G57" s="64">
        <v>-20.811866302414696</v>
      </c>
      <c r="H57" s="64">
        <v>-32.855791985002661</v>
      </c>
      <c r="I57" s="64">
        <v>-17.614194003407444</v>
      </c>
      <c r="J57" s="64">
        <v>16.136257703661496</v>
      </c>
      <c r="K57" s="64">
        <v>-24.056313999851316</v>
      </c>
      <c r="L57" s="64">
        <v>-11.505533482046314</v>
      </c>
      <c r="M57" s="64">
        <v>-11.03247232107063</v>
      </c>
      <c r="N57" s="64">
        <v>-2.7259964246079864</v>
      </c>
      <c r="O57" s="64">
        <v>-14.780516893350795</v>
      </c>
    </row>
    <row r="58" spans="2:15" ht="13" x14ac:dyDescent="0.3">
      <c r="B58" s="69" t="s">
        <v>81</v>
      </c>
      <c r="C58" s="55"/>
      <c r="D58" s="55"/>
      <c r="E58" s="55"/>
      <c r="F58" s="55"/>
      <c r="G58" s="55"/>
      <c r="H58" s="55"/>
      <c r="I58" s="55"/>
      <c r="J58" s="55"/>
      <c r="K58" s="55"/>
      <c r="L58" s="55"/>
      <c r="M58" s="55"/>
      <c r="N58" s="55"/>
      <c r="O58" s="55"/>
    </row>
    <row r="59" spans="2:15" ht="13" x14ac:dyDescent="0.3">
      <c r="B59" s="70" t="s">
        <v>7</v>
      </c>
      <c r="C59" s="71">
        <v>11.423868668691076</v>
      </c>
      <c r="D59" s="71">
        <v>15.005080267132168</v>
      </c>
      <c r="E59" s="71">
        <v>16.189559382907959</v>
      </c>
      <c r="F59" s="71">
        <v>20.344363976282661</v>
      </c>
      <c r="G59" s="71">
        <v>0.98962281637210625</v>
      </c>
      <c r="H59" s="71">
        <v>13.945200331041407</v>
      </c>
      <c r="I59" s="71">
        <v>5.3430107539927381</v>
      </c>
      <c r="J59" s="71">
        <v>0.93537826959600967</v>
      </c>
      <c r="K59" s="71">
        <v>2.7272148893751975</v>
      </c>
      <c r="L59" s="71">
        <v>7.4262292589302561</v>
      </c>
      <c r="M59" s="71">
        <v>2.2704392947678267</v>
      </c>
      <c r="N59" s="71">
        <v>3.4000320909105883</v>
      </c>
      <c r="O59" s="71">
        <v>100</v>
      </c>
    </row>
    <row r="60" spans="2:15" ht="13" x14ac:dyDescent="0.3">
      <c r="B60" s="72" t="s">
        <v>61</v>
      </c>
      <c r="C60" s="73">
        <v>9.695832716540508</v>
      </c>
      <c r="D60" s="73">
        <v>20.362591404934193</v>
      </c>
      <c r="E60" s="73">
        <v>15.888776692616579</v>
      </c>
      <c r="F60" s="73">
        <v>16.163175592397931</v>
      </c>
      <c r="G60" s="73">
        <v>1.1726535077747071</v>
      </c>
      <c r="H60" s="73">
        <v>15.586255265045686</v>
      </c>
      <c r="I60" s="73">
        <v>5.0604854726611084</v>
      </c>
      <c r="J60" s="73">
        <v>0.83030258270372104</v>
      </c>
      <c r="K60" s="73">
        <v>2.747396811769665</v>
      </c>
      <c r="L60" s="73">
        <v>6.9589496020866575</v>
      </c>
      <c r="M60" s="73">
        <v>2.172067514277074</v>
      </c>
      <c r="N60" s="73">
        <v>3.3615128371921648</v>
      </c>
      <c r="O60" s="73">
        <v>100</v>
      </c>
    </row>
    <row r="61" spans="2:15" ht="13" x14ac:dyDescent="0.3">
      <c r="B61" s="74" t="s">
        <v>62</v>
      </c>
      <c r="C61" s="75">
        <v>8.9944615058573323</v>
      </c>
      <c r="D61" s="75">
        <v>23.330539172184032</v>
      </c>
      <c r="E61" s="75">
        <v>16.966651087483736</v>
      </c>
      <c r="F61" s="75">
        <v>15.535233236767629</v>
      </c>
      <c r="G61" s="75">
        <v>1.0896597746127437</v>
      </c>
      <c r="H61" s="75">
        <v>12.280369787990658</v>
      </c>
      <c r="I61" s="75">
        <v>4.8922166528220083</v>
      </c>
      <c r="J61" s="75">
        <v>1.1315280403217007</v>
      </c>
      <c r="K61" s="75">
        <v>2.4483537471088628</v>
      </c>
      <c r="L61" s="75">
        <v>7.2263819271386209</v>
      </c>
      <c r="M61" s="75">
        <v>2.2675973809312064</v>
      </c>
      <c r="N61" s="75">
        <v>3.837007686781472</v>
      </c>
      <c r="O61" s="75">
        <v>100</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61"/>
  <sheetViews>
    <sheetView topLeftCell="D82" workbookViewId="0">
      <selection activeCell="A7" sqref="A1:XFD7"/>
    </sheetView>
  </sheetViews>
  <sheetFormatPr defaultColWidth="9.1796875" defaultRowHeight="12.5" x14ac:dyDescent="0.25"/>
  <cols>
    <col min="1" max="2" width="9.1796875" style="1"/>
    <col min="3" max="3" width="9.26953125" style="1" bestFit="1" customWidth="1"/>
    <col min="4" max="5" width="9.7265625" style="1" bestFit="1" customWidth="1"/>
    <col min="6" max="15" width="9.26953125" style="1" bestFit="1" customWidth="1"/>
    <col min="16" max="16" width="10.81640625" style="1" bestFit="1" customWidth="1"/>
    <col min="17" max="16384" width="9.1796875" style="1"/>
  </cols>
  <sheetData>
    <row r="2" spans="1:16" x14ac:dyDescent="0.25">
      <c r="B2" s="4" t="s">
        <v>364</v>
      </c>
      <c r="C2" s="4"/>
      <c r="D2" s="4"/>
      <c r="E2" s="4"/>
      <c r="F2" s="4"/>
      <c r="G2" s="4"/>
      <c r="H2" s="4"/>
      <c r="I2" s="4"/>
      <c r="J2" s="4"/>
      <c r="K2" s="5"/>
      <c r="L2" s="5"/>
      <c r="M2" s="5"/>
      <c r="N2" s="5"/>
      <c r="O2" s="5"/>
      <c r="P2" s="5"/>
    </row>
    <row r="3" spans="1:16" x14ac:dyDescent="0.25">
      <c r="B3" s="4"/>
      <c r="C3" s="4"/>
      <c r="D3" s="4"/>
      <c r="E3" s="4"/>
      <c r="F3" s="4"/>
      <c r="G3" s="4"/>
      <c r="H3" s="4"/>
      <c r="I3" s="4"/>
      <c r="J3" s="4"/>
      <c r="K3" s="5"/>
      <c r="L3" s="5"/>
      <c r="M3" s="5"/>
      <c r="N3" s="5"/>
      <c r="O3" s="5"/>
      <c r="P3" s="5"/>
    </row>
    <row r="4" spans="1:16" ht="31" thickBot="1" x14ac:dyDescent="0.3">
      <c r="A4" s="1" t="s">
        <v>5</v>
      </c>
      <c r="B4" s="62" t="s">
        <v>10</v>
      </c>
      <c r="C4" s="110" t="s">
        <v>82</v>
      </c>
      <c r="D4" s="110" t="s">
        <v>83</v>
      </c>
      <c r="E4" s="110" t="s">
        <v>12</v>
      </c>
      <c r="F4" s="110" t="s">
        <v>35</v>
      </c>
      <c r="G4" s="110" t="s">
        <v>36</v>
      </c>
      <c r="H4" s="110" t="s">
        <v>37</v>
      </c>
      <c r="I4" s="110" t="s">
        <v>73</v>
      </c>
      <c r="J4" s="110" t="s">
        <v>38</v>
      </c>
      <c r="K4" s="110" t="s">
        <v>84</v>
      </c>
      <c r="L4" s="110" t="s">
        <v>85</v>
      </c>
      <c r="M4" s="110" t="s">
        <v>86</v>
      </c>
      <c r="N4" s="110" t="s">
        <v>77</v>
      </c>
      <c r="O4" s="110" t="s">
        <v>78</v>
      </c>
      <c r="P4" s="110" t="s">
        <v>87</v>
      </c>
    </row>
    <row r="5" spans="1:16" ht="13" x14ac:dyDescent="0.3">
      <c r="A5" s="1" t="s">
        <v>6</v>
      </c>
      <c r="B5" s="16" t="s">
        <v>49</v>
      </c>
      <c r="C5" s="55">
        <v>29.745000000000001</v>
      </c>
      <c r="D5" s="55">
        <v>200.74100000000001</v>
      </c>
      <c r="E5" s="55">
        <v>7702.7759999999998</v>
      </c>
      <c r="F5" s="55">
        <v>35.767000000000003</v>
      </c>
      <c r="G5" s="55">
        <v>24.314</v>
      </c>
      <c r="H5" s="55">
        <v>106.05</v>
      </c>
      <c r="I5" s="55">
        <v>94.549000000000007</v>
      </c>
      <c r="J5" s="55">
        <v>3.8439999999999999</v>
      </c>
      <c r="K5" s="55">
        <v>22.888999999999999</v>
      </c>
      <c r="L5" s="55">
        <v>68.512</v>
      </c>
      <c r="M5" s="55">
        <v>16.082000000000001</v>
      </c>
      <c r="N5" s="55">
        <v>22.347000000000001</v>
      </c>
      <c r="O5" s="55">
        <v>118.67200000000048</v>
      </c>
      <c r="P5" s="55">
        <v>8446.2880000000005</v>
      </c>
    </row>
    <row r="6" spans="1:16" ht="13" x14ac:dyDescent="0.3">
      <c r="B6" s="16" t="s">
        <v>50</v>
      </c>
      <c r="C6" s="55">
        <v>18.2</v>
      </c>
      <c r="D6" s="55">
        <v>208.703</v>
      </c>
      <c r="E6" s="55">
        <v>8060.027</v>
      </c>
      <c r="F6" s="55">
        <v>19.213999999999999</v>
      </c>
      <c r="G6" s="55">
        <v>17.364999999999998</v>
      </c>
      <c r="H6" s="55">
        <v>106.959</v>
      </c>
      <c r="I6" s="55">
        <v>181.04300000000001</v>
      </c>
      <c r="J6" s="55">
        <v>8.3580000000000005</v>
      </c>
      <c r="K6" s="55">
        <v>25.736999999999998</v>
      </c>
      <c r="L6" s="55">
        <v>59.792999999999999</v>
      </c>
      <c r="M6" s="55">
        <v>17.536999999999999</v>
      </c>
      <c r="N6" s="55">
        <v>39.375</v>
      </c>
      <c r="O6" s="55">
        <v>80.708000000000538</v>
      </c>
      <c r="P6" s="55">
        <v>8843.0190000000002</v>
      </c>
    </row>
    <row r="7" spans="1:16" ht="13" x14ac:dyDescent="0.3">
      <c r="B7" s="16" t="s">
        <v>51</v>
      </c>
      <c r="C7" s="55">
        <v>35.116</v>
      </c>
      <c r="D7" s="55">
        <v>244.03100000000001</v>
      </c>
      <c r="E7" s="55">
        <v>7525.8140000000003</v>
      </c>
      <c r="F7" s="55">
        <v>47.228000000000002</v>
      </c>
      <c r="G7" s="55">
        <v>20.638999999999999</v>
      </c>
      <c r="H7" s="55">
        <v>106.41</v>
      </c>
      <c r="I7" s="55">
        <v>297.93599999999998</v>
      </c>
      <c r="J7" s="55">
        <v>16.402999999999999</v>
      </c>
      <c r="K7" s="55">
        <v>29.143999999999998</v>
      </c>
      <c r="L7" s="55">
        <v>76.933999999999997</v>
      </c>
      <c r="M7" s="55">
        <v>20.766999999999999</v>
      </c>
      <c r="N7" s="55">
        <v>34.892000000000003</v>
      </c>
      <c r="O7" s="55">
        <v>97.231999999999971</v>
      </c>
      <c r="P7" s="55">
        <v>8552.5460000000003</v>
      </c>
    </row>
    <row r="8" spans="1:16" x14ac:dyDescent="0.25">
      <c r="B8" s="48" t="s">
        <v>52</v>
      </c>
      <c r="C8" s="57">
        <v>83.061000000000007</v>
      </c>
      <c r="D8" s="57">
        <v>653.47500000000002</v>
      </c>
      <c r="E8" s="57">
        <v>23288.616999999998</v>
      </c>
      <c r="F8" s="57">
        <v>102.209</v>
      </c>
      <c r="G8" s="57">
        <v>62.317999999999998</v>
      </c>
      <c r="H8" s="57">
        <v>319.41899999999998</v>
      </c>
      <c r="I8" s="57">
        <v>573.52800000000002</v>
      </c>
      <c r="J8" s="57">
        <v>28.604999999999997</v>
      </c>
      <c r="K8" s="57">
        <v>77.77</v>
      </c>
      <c r="L8" s="57">
        <v>205.239</v>
      </c>
      <c r="M8" s="57">
        <v>54.385999999999996</v>
      </c>
      <c r="N8" s="57">
        <v>96.614000000000004</v>
      </c>
      <c r="O8" s="57">
        <v>296.61200000000099</v>
      </c>
      <c r="P8" s="57">
        <v>25841.853000000003</v>
      </c>
    </row>
    <row r="9" spans="1:16" ht="13" x14ac:dyDescent="0.3">
      <c r="B9" s="16" t="s">
        <v>53</v>
      </c>
      <c r="C9" s="55">
        <v>40.628999999999998</v>
      </c>
      <c r="D9" s="55">
        <v>367.33199999999999</v>
      </c>
      <c r="E9" s="55">
        <v>5586.3620000000001</v>
      </c>
      <c r="F9" s="55">
        <v>31.024999999999999</v>
      </c>
      <c r="G9" s="55">
        <v>21.933</v>
      </c>
      <c r="H9" s="55">
        <v>88</v>
      </c>
      <c r="I9" s="55">
        <v>211.89099999999999</v>
      </c>
      <c r="J9" s="55">
        <v>12.343999999999999</v>
      </c>
      <c r="K9" s="55">
        <v>28.541</v>
      </c>
      <c r="L9" s="55">
        <v>42.133000000000003</v>
      </c>
      <c r="M9" s="55">
        <v>23.218</v>
      </c>
      <c r="N9" s="55">
        <v>69.043999999999997</v>
      </c>
      <c r="O9" s="55">
        <v>84.377000000000407</v>
      </c>
      <c r="P9" s="55">
        <v>6606.8289999999997</v>
      </c>
    </row>
    <row r="10" spans="1:16" ht="13" x14ac:dyDescent="0.3">
      <c r="B10" s="16" t="s">
        <v>1</v>
      </c>
      <c r="C10" s="55">
        <v>66.941000000000003</v>
      </c>
      <c r="D10" s="55">
        <v>314.57799999999997</v>
      </c>
      <c r="E10" s="55">
        <v>7882.7110000000002</v>
      </c>
      <c r="F10" s="55">
        <v>0</v>
      </c>
      <c r="G10" s="55">
        <v>22.762</v>
      </c>
      <c r="H10" s="55">
        <v>133.858</v>
      </c>
      <c r="I10" s="55">
        <v>241.417</v>
      </c>
      <c r="J10" s="55">
        <v>19.405999999999999</v>
      </c>
      <c r="K10" s="55">
        <v>30.908999999999999</v>
      </c>
      <c r="L10" s="55">
        <v>75.159000000000006</v>
      </c>
      <c r="M10" s="55">
        <v>34.006999999999998</v>
      </c>
      <c r="N10" s="55">
        <v>34.473999999999997</v>
      </c>
      <c r="O10" s="55">
        <v>189.06999999999971</v>
      </c>
      <c r="P10" s="55">
        <v>9045.2919999999995</v>
      </c>
    </row>
    <row r="11" spans="1:16" ht="13" x14ac:dyDescent="0.3">
      <c r="B11" s="16" t="s">
        <v>54</v>
      </c>
      <c r="C11" s="55">
        <v>46.337000000000003</v>
      </c>
      <c r="D11" s="55">
        <v>258.839</v>
      </c>
      <c r="E11" s="55">
        <v>9261.0220000000008</v>
      </c>
      <c r="F11" s="55">
        <v>43.798999999999999</v>
      </c>
      <c r="G11" s="55">
        <v>26.917000000000002</v>
      </c>
      <c r="H11" s="55">
        <v>138.35499999999999</v>
      </c>
      <c r="I11" s="55">
        <v>237.565</v>
      </c>
      <c r="J11" s="55">
        <v>22.234000000000002</v>
      </c>
      <c r="K11" s="55">
        <v>37.338999999999999</v>
      </c>
      <c r="L11" s="55">
        <v>93.224999999999994</v>
      </c>
      <c r="M11" s="55">
        <v>25.501000000000001</v>
      </c>
      <c r="N11" s="55">
        <v>57.984999999999999</v>
      </c>
      <c r="O11" s="55">
        <v>158.0109999999986</v>
      </c>
      <c r="P11" s="55">
        <v>10407.129000000001</v>
      </c>
    </row>
    <row r="12" spans="1:16" x14ac:dyDescent="0.25">
      <c r="B12" s="48" t="s">
        <v>55</v>
      </c>
      <c r="C12" s="57">
        <v>153.90699999999998</v>
      </c>
      <c r="D12" s="57">
        <v>940.74900000000002</v>
      </c>
      <c r="E12" s="57">
        <v>22730.095000000001</v>
      </c>
      <c r="F12" s="57">
        <v>74.823999999999998</v>
      </c>
      <c r="G12" s="57">
        <v>71.611999999999995</v>
      </c>
      <c r="H12" s="57">
        <v>360.21299999999997</v>
      </c>
      <c r="I12" s="57">
        <v>690.87300000000005</v>
      </c>
      <c r="J12" s="57">
        <v>53.984000000000002</v>
      </c>
      <c r="K12" s="57">
        <v>96.789000000000001</v>
      </c>
      <c r="L12" s="57">
        <v>210.517</v>
      </c>
      <c r="M12" s="57">
        <v>82.725999999999999</v>
      </c>
      <c r="N12" s="57">
        <v>161.50299999999999</v>
      </c>
      <c r="O12" s="57">
        <v>431.45799999999872</v>
      </c>
      <c r="P12" s="57">
        <v>26059.25</v>
      </c>
    </row>
    <row r="13" spans="1:16" ht="13" x14ac:dyDescent="0.3">
      <c r="B13" s="16" t="s">
        <v>56</v>
      </c>
      <c r="C13" s="55">
        <v>60.226999999999997</v>
      </c>
      <c r="D13" s="55">
        <v>363.774</v>
      </c>
      <c r="E13" s="55">
        <v>8819.4490000000005</v>
      </c>
      <c r="F13" s="55">
        <v>35.453000000000003</v>
      </c>
      <c r="G13" s="55">
        <v>23.834</v>
      </c>
      <c r="H13" s="55">
        <v>97.38</v>
      </c>
      <c r="I13" s="55">
        <v>243.84899999999999</v>
      </c>
      <c r="J13" s="55">
        <v>14.188000000000001</v>
      </c>
      <c r="K13" s="55">
        <v>34.027999999999999</v>
      </c>
      <c r="L13" s="55">
        <v>72.644999999999996</v>
      </c>
      <c r="M13" s="55">
        <v>23.916</v>
      </c>
      <c r="N13" s="55">
        <v>35.497</v>
      </c>
      <c r="O13" s="55">
        <v>237.746000000001</v>
      </c>
      <c r="P13" s="55">
        <v>10061.986000000001</v>
      </c>
    </row>
    <row r="14" spans="1:16" ht="13" x14ac:dyDescent="0.3">
      <c r="B14" s="16" t="s">
        <v>57</v>
      </c>
      <c r="C14" s="55">
        <v>64.616</v>
      </c>
      <c r="D14" s="55">
        <v>449.87799999999999</v>
      </c>
      <c r="E14" s="55">
        <v>9646.0010000000002</v>
      </c>
      <c r="F14" s="55">
        <v>30.148</v>
      </c>
      <c r="G14" s="55">
        <v>20.140999999999998</v>
      </c>
      <c r="H14" s="55">
        <v>85.063000000000002</v>
      </c>
      <c r="I14" s="55">
        <v>217.68199999999999</v>
      </c>
      <c r="J14" s="55">
        <v>8.7850000000000001</v>
      </c>
      <c r="K14" s="55">
        <v>31.382000000000001</v>
      </c>
      <c r="L14" s="55">
        <v>125.532</v>
      </c>
      <c r="M14" s="55">
        <v>33.081000000000003</v>
      </c>
      <c r="N14" s="55">
        <v>55.899000000000001</v>
      </c>
      <c r="O14" s="55">
        <v>146.60600000000159</v>
      </c>
      <c r="P14" s="55">
        <v>10914.814</v>
      </c>
    </row>
    <row r="15" spans="1:16" ht="13" x14ac:dyDescent="0.3">
      <c r="B15" s="16" t="s">
        <v>58</v>
      </c>
      <c r="C15" s="55">
        <v>71.3</v>
      </c>
      <c r="D15" s="55">
        <v>304.54899999999998</v>
      </c>
      <c r="E15" s="55">
        <v>7760.5609999999997</v>
      </c>
      <c r="F15" s="55">
        <v>14.11</v>
      </c>
      <c r="G15" s="55">
        <v>19.843</v>
      </c>
      <c r="H15" s="55">
        <v>14.134</v>
      </c>
      <c r="I15" s="55">
        <v>280.279</v>
      </c>
      <c r="J15" s="55">
        <v>3.48</v>
      </c>
      <c r="K15" s="55">
        <v>36.284999999999997</v>
      </c>
      <c r="L15" s="55">
        <v>109.142</v>
      </c>
      <c r="M15" s="55">
        <v>25.449000000000002</v>
      </c>
      <c r="N15" s="55">
        <v>116.164</v>
      </c>
      <c r="O15" s="55">
        <v>133.29600000000028</v>
      </c>
      <c r="P15" s="55">
        <v>8888.5920000000006</v>
      </c>
    </row>
    <row r="16" spans="1:16" x14ac:dyDescent="0.25">
      <c r="B16" s="48" t="s">
        <v>59</v>
      </c>
      <c r="C16" s="57">
        <v>196.14299999999997</v>
      </c>
      <c r="D16" s="57">
        <v>1118.201</v>
      </c>
      <c r="E16" s="57">
        <v>26226.010999999999</v>
      </c>
      <c r="F16" s="57">
        <v>79.710999999999999</v>
      </c>
      <c r="G16" s="57">
        <v>63.817999999999998</v>
      </c>
      <c r="H16" s="57">
        <v>196.577</v>
      </c>
      <c r="I16" s="57">
        <v>741.81</v>
      </c>
      <c r="J16" s="57">
        <v>26.452999999999999</v>
      </c>
      <c r="K16" s="57">
        <v>101.69499999999999</v>
      </c>
      <c r="L16" s="57">
        <v>307.31899999999996</v>
      </c>
      <c r="M16" s="57">
        <v>82.445999999999998</v>
      </c>
      <c r="N16" s="57">
        <v>207.56</v>
      </c>
      <c r="O16" s="57">
        <v>517.64800000000287</v>
      </c>
      <c r="P16" s="57">
        <v>29865.392000000003</v>
      </c>
    </row>
    <row r="17" spans="1:16" ht="13" x14ac:dyDescent="0.3">
      <c r="B17" s="16" t="s">
        <v>60</v>
      </c>
      <c r="C17" s="55">
        <v>85.74</v>
      </c>
      <c r="D17" s="55">
        <v>468.87400000000002</v>
      </c>
      <c r="E17" s="55">
        <v>2997.4989999999998</v>
      </c>
      <c r="F17" s="55">
        <v>16.788</v>
      </c>
      <c r="G17" s="55">
        <v>20.795000000000002</v>
      </c>
      <c r="H17" s="55">
        <v>141.43600000000001</v>
      </c>
      <c r="I17" s="55">
        <v>210.83699999999999</v>
      </c>
      <c r="J17" s="55">
        <v>4.3529999999999998</v>
      </c>
      <c r="K17" s="55">
        <v>33.832000000000001</v>
      </c>
      <c r="L17" s="55">
        <v>89.718999999999994</v>
      </c>
      <c r="M17" s="55">
        <v>29.792999999999999</v>
      </c>
      <c r="N17" s="55">
        <v>30.047999999999998</v>
      </c>
      <c r="O17" s="55">
        <v>139.05000000000018</v>
      </c>
      <c r="P17" s="55">
        <v>4268.7640000000001</v>
      </c>
    </row>
    <row r="18" spans="1:16" ht="13" x14ac:dyDescent="0.3">
      <c r="B18" s="16" t="s">
        <v>61</v>
      </c>
      <c r="C18" s="55">
        <v>65.078000000000003</v>
      </c>
      <c r="D18" s="55">
        <v>319.25700000000001</v>
      </c>
      <c r="E18" s="55">
        <v>7392.2370000000001</v>
      </c>
      <c r="F18" s="55">
        <v>16.329999999999998</v>
      </c>
      <c r="G18" s="55">
        <v>19.879000000000001</v>
      </c>
      <c r="H18" s="55">
        <v>85.278999999999996</v>
      </c>
      <c r="I18" s="55">
        <v>296.94299999999998</v>
      </c>
      <c r="J18" s="55">
        <v>16.215</v>
      </c>
      <c r="K18" s="55">
        <v>28.706</v>
      </c>
      <c r="L18" s="55">
        <v>91.332999999999998</v>
      </c>
      <c r="M18" s="55">
        <v>34.988</v>
      </c>
      <c r="N18" s="55">
        <v>45.811</v>
      </c>
      <c r="O18" s="55">
        <v>185.27400000000125</v>
      </c>
      <c r="P18" s="55">
        <v>8597.33</v>
      </c>
    </row>
    <row r="19" spans="1:16" ht="13" x14ac:dyDescent="0.3">
      <c r="B19" s="16" t="s">
        <v>62</v>
      </c>
      <c r="C19" s="55">
        <v>62.084000000000003</v>
      </c>
      <c r="D19" s="55">
        <v>466.072</v>
      </c>
      <c r="E19" s="55">
        <v>6669.5479999999998</v>
      </c>
      <c r="F19" s="55">
        <v>18.298999999999999</v>
      </c>
      <c r="G19" s="55">
        <v>10.762</v>
      </c>
      <c r="H19" s="55">
        <v>82.685000000000002</v>
      </c>
      <c r="I19" s="55">
        <v>130.84800000000001</v>
      </c>
      <c r="J19" s="55">
        <v>7.6630000000000003</v>
      </c>
      <c r="K19" s="55">
        <v>22.221</v>
      </c>
      <c r="L19" s="55">
        <v>101.852</v>
      </c>
      <c r="M19" s="55">
        <v>35.503</v>
      </c>
      <c r="N19" s="55">
        <v>109.983</v>
      </c>
      <c r="O19" s="55">
        <v>182.90300000000116</v>
      </c>
      <c r="P19" s="55">
        <v>7900.4229999999998</v>
      </c>
    </row>
    <row r="20" spans="1:16" x14ac:dyDescent="0.25">
      <c r="B20" s="48" t="s">
        <v>63</v>
      </c>
      <c r="C20" s="57">
        <v>212.90199999999999</v>
      </c>
      <c r="D20" s="57">
        <v>1254.203</v>
      </c>
      <c r="E20" s="57">
        <v>17059.284</v>
      </c>
      <c r="F20" s="57">
        <v>51.416999999999994</v>
      </c>
      <c r="G20" s="57">
        <v>51.436000000000007</v>
      </c>
      <c r="H20" s="57">
        <v>309.39999999999998</v>
      </c>
      <c r="I20" s="57">
        <v>638.62799999999993</v>
      </c>
      <c r="J20" s="57">
        <v>28.230999999999998</v>
      </c>
      <c r="K20" s="57">
        <v>84.759</v>
      </c>
      <c r="L20" s="57">
        <v>282.904</v>
      </c>
      <c r="M20" s="57">
        <v>100.28400000000001</v>
      </c>
      <c r="N20" s="57">
        <v>185.84199999999998</v>
      </c>
      <c r="O20" s="57">
        <v>507.22700000000259</v>
      </c>
      <c r="P20" s="57">
        <v>20766.517</v>
      </c>
    </row>
    <row r="21" spans="1:16" x14ac:dyDescent="0.25">
      <c r="B21" s="48" t="s">
        <v>64</v>
      </c>
      <c r="C21" s="57">
        <v>646.01299999999992</v>
      </c>
      <c r="D21" s="57">
        <v>3966.6280000000002</v>
      </c>
      <c r="E21" s="57">
        <v>89304.006999999998</v>
      </c>
      <c r="F21" s="57">
        <v>308.161</v>
      </c>
      <c r="G21" s="57">
        <v>249.184</v>
      </c>
      <c r="H21" s="57">
        <v>1185.6089999999999</v>
      </c>
      <c r="I21" s="57">
        <v>2644.8389999999999</v>
      </c>
      <c r="J21" s="57">
        <v>137.273</v>
      </c>
      <c r="K21" s="57">
        <v>361.01300000000003</v>
      </c>
      <c r="L21" s="57">
        <v>1005.9789999999999</v>
      </c>
      <c r="M21" s="57">
        <v>319.84199999999998</v>
      </c>
      <c r="N21" s="57">
        <v>651.51900000000001</v>
      </c>
      <c r="O21" s="57">
        <v>1752.9450000000052</v>
      </c>
      <c r="P21" s="57">
        <v>102533.01200000002</v>
      </c>
    </row>
    <row r="22" spans="1:16" ht="13" x14ac:dyDescent="0.3">
      <c r="A22" s="1" t="s">
        <v>7</v>
      </c>
      <c r="B22" s="76" t="s">
        <v>65</v>
      </c>
      <c r="C22" s="55">
        <v>68.578999999999994</v>
      </c>
      <c r="D22" s="55">
        <v>523.83399999999995</v>
      </c>
      <c r="E22" s="55">
        <v>5739.6760000000004</v>
      </c>
      <c r="F22" s="55">
        <v>16.457999999999998</v>
      </c>
      <c r="G22" s="55">
        <v>12.034000000000001</v>
      </c>
      <c r="H22" s="55">
        <v>116.056</v>
      </c>
      <c r="I22" s="55">
        <v>204.578</v>
      </c>
      <c r="J22" s="55">
        <v>3.2090000000000001</v>
      </c>
      <c r="K22" s="55">
        <v>34.792999999999999</v>
      </c>
      <c r="L22" s="55">
        <v>106.581</v>
      </c>
      <c r="M22" s="55">
        <v>22.785</v>
      </c>
      <c r="N22" s="55">
        <v>24.379000000000001</v>
      </c>
      <c r="O22" s="55">
        <v>96.52100000000155</v>
      </c>
      <c r="P22" s="55">
        <v>6969.4830000000002</v>
      </c>
    </row>
    <row r="23" spans="1:16" ht="13" x14ac:dyDescent="0.3">
      <c r="B23" s="76" t="s">
        <v>50</v>
      </c>
      <c r="C23" s="55">
        <v>52.497</v>
      </c>
      <c r="D23" s="55">
        <v>454.04599999999999</v>
      </c>
      <c r="E23" s="55">
        <v>4857.5330000000004</v>
      </c>
      <c r="F23" s="55">
        <v>23.148</v>
      </c>
      <c r="G23" s="55">
        <v>25.234999999999999</v>
      </c>
      <c r="H23" s="55">
        <v>116.68</v>
      </c>
      <c r="I23" s="55">
        <v>297.47000000000003</v>
      </c>
      <c r="J23" s="55">
        <v>7.3280000000000003</v>
      </c>
      <c r="K23" s="55">
        <v>28.49</v>
      </c>
      <c r="L23" s="55">
        <v>65.680999999999997</v>
      </c>
      <c r="M23" s="55">
        <v>19.510999999999999</v>
      </c>
      <c r="N23" s="55">
        <v>63.796999999999997</v>
      </c>
      <c r="O23" s="55">
        <v>92</v>
      </c>
      <c r="P23" s="55">
        <v>6103.4160000000002</v>
      </c>
    </row>
    <row r="24" spans="1:16" ht="13" x14ac:dyDescent="0.3">
      <c r="B24" s="76" t="s">
        <v>51</v>
      </c>
      <c r="C24" s="55">
        <v>46.701999999999998</v>
      </c>
      <c r="D24" s="55">
        <v>465.94499999999999</v>
      </c>
      <c r="E24" s="55">
        <v>7253.86</v>
      </c>
      <c r="F24" s="55">
        <v>33.51</v>
      </c>
      <c r="G24" s="55">
        <v>18.646000000000001</v>
      </c>
      <c r="H24" s="55">
        <v>76.578999999999994</v>
      </c>
      <c r="I24" s="55">
        <v>250.303</v>
      </c>
      <c r="J24" s="55">
        <v>12.831</v>
      </c>
      <c r="K24" s="55">
        <v>35.366</v>
      </c>
      <c r="L24" s="55">
        <v>86.369</v>
      </c>
      <c r="M24" s="55">
        <v>22.087</v>
      </c>
      <c r="N24" s="55">
        <v>37.771999999999998</v>
      </c>
      <c r="O24" s="55">
        <v>89.151999999998225</v>
      </c>
      <c r="P24" s="55">
        <v>8429.1219999999994</v>
      </c>
    </row>
    <row r="25" spans="1:16" x14ac:dyDescent="0.25">
      <c r="B25" s="48" t="s">
        <v>52</v>
      </c>
      <c r="C25" s="57">
        <v>167.77799999999999</v>
      </c>
      <c r="D25" s="57">
        <v>1443.8249999999998</v>
      </c>
      <c r="E25" s="57">
        <v>17851.069</v>
      </c>
      <c r="F25" s="57">
        <v>73.115999999999985</v>
      </c>
      <c r="G25" s="57">
        <v>55.914999999999999</v>
      </c>
      <c r="H25" s="57">
        <v>309.315</v>
      </c>
      <c r="I25" s="57">
        <v>752.351</v>
      </c>
      <c r="J25" s="57">
        <v>23.368000000000002</v>
      </c>
      <c r="K25" s="57">
        <v>98.649000000000001</v>
      </c>
      <c r="L25" s="57">
        <v>258.63099999999997</v>
      </c>
      <c r="M25" s="57">
        <v>64.382999999999996</v>
      </c>
      <c r="N25" s="57">
        <v>125.94800000000001</v>
      </c>
      <c r="O25" s="57">
        <v>277.67299999999977</v>
      </c>
      <c r="P25" s="57">
        <v>21502.021000000001</v>
      </c>
    </row>
    <row r="26" spans="1:16" ht="13" x14ac:dyDescent="0.3">
      <c r="B26" s="76" t="s">
        <v>53</v>
      </c>
      <c r="C26" s="55">
        <v>39.500999999999998</v>
      </c>
      <c r="D26" s="55">
        <v>388.15800000000002</v>
      </c>
      <c r="E26" s="55">
        <v>5620.3289999999997</v>
      </c>
      <c r="F26" s="55">
        <v>39.978000000000002</v>
      </c>
      <c r="G26" s="55">
        <v>16.741</v>
      </c>
      <c r="H26" s="55">
        <v>64.566999999999993</v>
      </c>
      <c r="I26" s="55">
        <v>179.678</v>
      </c>
      <c r="J26" s="55">
        <v>19.914999999999999</v>
      </c>
      <c r="K26" s="55">
        <v>25.19</v>
      </c>
      <c r="L26" s="55">
        <v>87.873999999999995</v>
      </c>
      <c r="M26" s="55">
        <v>27.414999999999999</v>
      </c>
      <c r="N26" s="55">
        <v>39.938000000000002</v>
      </c>
      <c r="O26" s="55">
        <v>87.057000000001608</v>
      </c>
      <c r="P26" s="55">
        <v>6636.3410000000003</v>
      </c>
    </row>
    <row r="27" spans="1:16" ht="13" x14ac:dyDescent="0.3">
      <c r="B27" s="16" t="s">
        <v>1</v>
      </c>
      <c r="C27" s="55">
        <v>54.366</v>
      </c>
      <c r="D27" s="55">
        <v>544.58900000000006</v>
      </c>
      <c r="E27" s="55">
        <v>7531.2309999999998</v>
      </c>
      <c r="F27" s="55">
        <v>27.753</v>
      </c>
      <c r="G27" s="55">
        <v>26.097999999999999</v>
      </c>
      <c r="H27" s="55">
        <v>69.710999999999999</v>
      </c>
      <c r="I27" s="55">
        <v>269.06900000000002</v>
      </c>
      <c r="J27" s="55">
        <v>23.885999999999999</v>
      </c>
      <c r="K27" s="55">
        <v>32.936</v>
      </c>
      <c r="L27" s="55">
        <v>57.521999999999998</v>
      </c>
      <c r="M27" s="55">
        <v>45.287999999999997</v>
      </c>
      <c r="N27" s="55">
        <v>63.716000000000001</v>
      </c>
      <c r="O27" s="55">
        <v>176.84299999999894</v>
      </c>
      <c r="P27" s="55">
        <v>8923.0079999999998</v>
      </c>
    </row>
    <row r="28" spans="1:16" ht="13" x14ac:dyDescent="0.3">
      <c r="B28" s="16" t="s">
        <v>54</v>
      </c>
      <c r="C28" s="55">
        <v>42.048000000000002</v>
      </c>
      <c r="D28" s="55">
        <v>424.43</v>
      </c>
      <c r="E28" s="55">
        <v>6367.9639999999999</v>
      </c>
      <c r="F28" s="55">
        <v>21.05</v>
      </c>
      <c r="G28" s="55">
        <v>28.68</v>
      </c>
      <c r="H28" s="55">
        <v>69.418999999999997</v>
      </c>
      <c r="I28" s="55">
        <v>265.14800000000002</v>
      </c>
      <c r="J28" s="55">
        <v>36.462000000000003</v>
      </c>
      <c r="K28" s="55">
        <v>33.429000000000002</v>
      </c>
      <c r="L28" s="55">
        <v>68.191999999999993</v>
      </c>
      <c r="M28" s="55">
        <v>31.779</v>
      </c>
      <c r="N28" s="55">
        <v>58.874000000000002</v>
      </c>
      <c r="O28" s="55">
        <v>149.50899999999911</v>
      </c>
      <c r="P28" s="55">
        <v>7596.9840000000004</v>
      </c>
    </row>
    <row r="29" spans="1:16" x14ac:dyDescent="0.25">
      <c r="B29" s="48" t="s">
        <v>55</v>
      </c>
      <c r="C29" s="57">
        <v>135.91499999999999</v>
      </c>
      <c r="D29" s="57">
        <v>1357.1770000000001</v>
      </c>
      <c r="E29" s="57">
        <v>19519.523999999998</v>
      </c>
      <c r="F29" s="57">
        <v>88.780999999999992</v>
      </c>
      <c r="G29" s="57">
        <v>71.519000000000005</v>
      </c>
      <c r="H29" s="57">
        <v>203.697</v>
      </c>
      <c r="I29" s="57">
        <v>713.89499999999998</v>
      </c>
      <c r="J29" s="57">
        <v>80.263000000000005</v>
      </c>
      <c r="K29" s="57">
        <v>91.555000000000007</v>
      </c>
      <c r="L29" s="57">
        <v>213.58799999999997</v>
      </c>
      <c r="M29" s="57">
        <v>104.482</v>
      </c>
      <c r="N29" s="57">
        <v>162.52799999999999</v>
      </c>
      <c r="O29" s="57">
        <v>413.40899999999965</v>
      </c>
      <c r="P29" s="57">
        <v>23156.332999999999</v>
      </c>
    </row>
    <row r="30" spans="1:16" ht="13" x14ac:dyDescent="0.3">
      <c r="B30" s="16" t="s">
        <v>56</v>
      </c>
      <c r="C30" s="55">
        <v>34.08</v>
      </c>
      <c r="D30" s="55">
        <v>635.98099999999999</v>
      </c>
      <c r="E30" s="55">
        <v>6777.8379999999997</v>
      </c>
      <c r="F30" s="55">
        <v>17.39</v>
      </c>
      <c r="G30" s="55">
        <v>23.53</v>
      </c>
      <c r="H30" s="55">
        <v>26.018000000000001</v>
      </c>
      <c r="I30" s="55">
        <v>285.69799999999998</v>
      </c>
      <c r="J30" s="55">
        <v>38.085999999999999</v>
      </c>
      <c r="K30" s="55">
        <v>27.146000000000001</v>
      </c>
      <c r="L30" s="55">
        <v>117.42100000000001</v>
      </c>
      <c r="M30" s="55">
        <v>30.896000000000001</v>
      </c>
      <c r="N30" s="55">
        <v>32.930999999999997</v>
      </c>
      <c r="O30" s="55">
        <v>123.40500000000065</v>
      </c>
      <c r="P30" s="55">
        <v>8170.42</v>
      </c>
    </row>
    <row r="31" spans="1:16" ht="13" x14ac:dyDescent="0.3">
      <c r="B31" s="16" t="s">
        <v>57</v>
      </c>
      <c r="C31" s="55">
        <v>29.966000000000001</v>
      </c>
      <c r="D31" s="55">
        <v>652.99599999999998</v>
      </c>
      <c r="E31" s="55">
        <v>6361.5029999999997</v>
      </c>
      <c r="F31" s="55">
        <v>23.018999999999998</v>
      </c>
      <c r="G31" s="55">
        <v>27.422999999999998</v>
      </c>
      <c r="H31" s="55">
        <v>29.649000000000001</v>
      </c>
      <c r="I31" s="55">
        <v>344.14400000000001</v>
      </c>
      <c r="J31" s="55">
        <v>45</v>
      </c>
      <c r="K31" s="55">
        <v>31.484000000000002</v>
      </c>
      <c r="L31" s="55">
        <v>102.60299999999999</v>
      </c>
      <c r="M31" s="55">
        <v>30.076000000000001</v>
      </c>
      <c r="N31" s="55">
        <v>35.186</v>
      </c>
      <c r="O31" s="55">
        <v>123.33399999999892</v>
      </c>
      <c r="P31" s="55">
        <v>7836.3829999999998</v>
      </c>
    </row>
    <row r="32" spans="1:16" ht="13" x14ac:dyDescent="0.3">
      <c r="B32" s="16" t="s">
        <v>58</v>
      </c>
      <c r="C32" s="55">
        <v>28.155999999999999</v>
      </c>
      <c r="D32" s="55">
        <v>733.17499999999995</v>
      </c>
      <c r="E32" s="55">
        <v>3599.8609999999999</v>
      </c>
      <c r="F32" s="55">
        <v>18.963999999999999</v>
      </c>
      <c r="G32" s="55">
        <v>27.942</v>
      </c>
      <c r="H32" s="55">
        <v>28.577000000000002</v>
      </c>
      <c r="I32" s="55">
        <v>269.19299999999998</v>
      </c>
      <c r="J32" s="55">
        <v>38.854999999999997</v>
      </c>
      <c r="K32" s="55">
        <v>45.768000000000001</v>
      </c>
      <c r="L32" s="55">
        <v>106.58799999999999</v>
      </c>
      <c r="M32" s="55">
        <v>31.37</v>
      </c>
      <c r="N32" s="55">
        <v>25.827000000000002</v>
      </c>
      <c r="O32" s="55">
        <v>143.67500000000018</v>
      </c>
      <c r="P32" s="55">
        <v>5097.951</v>
      </c>
    </row>
    <row r="33" spans="1:16" x14ac:dyDescent="0.25">
      <c r="B33" s="48" t="s">
        <v>59</v>
      </c>
      <c r="C33" s="57">
        <v>92.201999999999998</v>
      </c>
      <c r="D33" s="57">
        <v>2022.1519999999998</v>
      </c>
      <c r="E33" s="57">
        <v>16739.202000000001</v>
      </c>
      <c r="F33" s="57">
        <v>59.372999999999998</v>
      </c>
      <c r="G33" s="57">
        <v>78.89500000000001</v>
      </c>
      <c r="H33" s="57">
        <v>84.244</v>
      </c>
      <c r="I33" s="57">
        <v>899.03499999999997</v>
      </c>
      <c r="J33" s="57">
        <v>121.941</v>
      </c>
      <c r="K33" s="57">
        <v>104.398</v>
      </c>
      <c r="L33" s="57">
        <v>326.61199999999997</v>
      </c>
      <c r="M33" s="57">
        <v>92.341999999999999</v>
      </c>
      <c r="N33" s="57">
        <v>93.943999999999988</v>
      </c>
      <c r="O33" s="57">
        <v>390.41399999999976</v>
      </c>
      <c r="P33" s="57">
        <v>21104.754000000001</v>
      </c>
    </row>
    <row r="34" spans="1:16" ht="13" x14ac:dyDescent="0.3">
      <c r="B34" s="16" t="s">
        <v>60</v>
      </c>
      <c r="C34" s="55">
        <v>23.411999999999999</v>
      </c>
      <c r="D34" s="55">
        <v>703.79200000000003</v>
      </c>
      <c r="E34" s="55">
        <v>2418.5279999999998</v>
      </c>
      <c r="F34" s="55">
        <v>21.404</v>
      </c>
      <c r="G34" s="55">
        <v>43.920999999999999</v>
      </c>
      <c r="H34" s="55">
        <v>16.271000000000001</v>
      </c>
      <c r="I34" s="55">
        <v>280.88</v>
      </c>
      <c r="J34" s="55">
        <v>40.448999999999998</v>
      </c>
      <c r="K34" s="55">
        <v>37.216000000000001</v>
      </c>
      <c r="L34" s="55">
        <v>100.152</v>
      </c>
      <c r="M34" s="55">
        <v>37.067</v>
      </c>
      <c r="N34" s="55">
        <v>91.575000000000003</v>
      </c>
      <c r="O34" s="55">
        <v>131.23399999999992</v>
      </c>
      <c r="P34" s="55">
        <v>3945.9009999999998</v>
      </c>
    </row>
    <row r="35" spans="1:16" ht="13" x14ac:dyDescent="0.3">
      <c r="B35" s="16" t="s">
        <v>61</v>
      </c>
      <c r="C35" s="55">
        <v>26.891999999999999</v>
      </c>
      <c r="D35" s="55">
        <v>782.85199999999998</v>
      </c>
      <c r="E35" s="55">
        <v>1528.22</v>
      </c>
      <c r="F35" s="55">
        <v>29.954000000000001</v>
      </c>
      <c r="G35" s="55">
        <v>30.756</v>
      </c>
      <c r="H35" s="55">
        <v>14.943</v>
      </c>
      <c r="I35" s="55">
        <v>312.053</v>
      </c>
      <c r="J35" s="55">
        <v>28.042999999999999</v>
      </c>
      <c r="K35" s="55">
        <v>114.10899999999999</v>
      </c>
      <c r="L35" s="55">
        <v>93.81</v>
      </c>
      <c r="M35" s="55">
        <v>40.241999999999997</v>
      </c>
      <c r="N35" s="55">
        <v>30.093</v>
      </c>
      <c r="O35" s="55">
        <v>211.43199999999979</v>
      </c>
      <c r="P35" s="55">
        <v>3243.3989999999999</v>
      </c>
    </row>
    <row r="36" spans="1:16" ht="13" x14ac:dyDescent="0.3">
      <c r="B36" s="16" t="s">
        <v>62</v>
      </c>
      <c r="C36" s="55">
        <v>20.469000000000001</v>
      </c>
      <c r="D36" s="55">
        <v>646.82799999999997</v>
      </c>
      <c r="E36" s="55">
        <v>3633.2020000000002</v>
      </c>
      <c r="F36" s="55">
        <v>13.673</v>
      </c>
      <c r="G36" s="55">
        <v>25.193000000000001</v>
      </c>
      <c r="H36" s="55">
        <v>19.094999999999999</v>
      </c>
      <c r="I36" s="55">
        <v>112.069</v>
      </c>
      <c r="J36" s="55">
        <v>17.844000000000001</v>
      </c>
      <c r="K36" s="55">
        <v>22.15</v>
      </c>
      <c r="L36" s="55">
        <v>214.26599999999999</v>
      </c>
      <c r="M36" s="55">
        <v>37.601999999999997</v>
      </c>
      <c r="N36" s="55">
        <v>23.388000000000002</v>
      </c>
      <c r="O36" s="55">
        <v>160.82400000000052</v>
      </c>
      <c r="P36" s="55">
        <v>4946.6030000000001</v>
      </c>
    </row>
    <row r="37" spans="1:16" x14ac:dyDescent="0.25">
      <c r="B37" s="48" t="s">
        <v>63</v>
      </c>
      <c r="C37" s="57">
        <v>70.772999999999996</v>
      </c>
      <c r="D37" s="57">
        <v>2133.4719999999998</v>
      </c>
      <c r="E37" s="57">
        <v>7579.95</v>
      </c>
      <c r="F37" s="57">
        <v>65.031000000000006</v>
      </c>
      <c r="G37" s="57">
        <v>99.86999999999999</v>
      </c>
      <c r="H37" s="57">
        <v>50.308999999999997</v>
      </c>
      <c r="I37" s="57">
        <v>705.00199999999995</v>
      </c>
      <c r="J37" s="57">
        <v>86.335999999999984</v>
      </c>
      <c r="K37" s="57">
        <v>173.47499999999999</v>
      </c>
      <c r="L37" s="57">
        <v>408.22799999999995</v>
      </c>
      <c r="M37" s="57">
        <v>114.911</v>
      </c>
      <c r="N37" s="57">
        <v>145.05600000000001</v>
      </c>
      <c r="O37" s="57">
        <v>503.49000000000024</v>
      </c>
      <c r="P37" s="57">
        <v>12135.902999999998</v>
      </c>
    </row>
    <row r="38" spans="1:16" x14ac:dyDescent="0.25">
      <c r="B38" s="48" t="s">
        <v>66</v>
      </c>
      <c r="C38" s="57">
        <v>466.66800000000001</v>
      </c>
      <c r="D38" s="57">
        <v>6956.6259999999993</v>
      </c>
      <c r="E38" s="57">
        <v>61689.744999999995</v>
      </c>
      <c r="F38" s="57">
        <v>286.30099999999999</v>
      </c>
      <c r="G38" s="57">
        <v>306.19900000000001</v>
      </c>
      <c r="H38" s="57">
        <v>647.56499999999994</v>
      </c>
      <c r="I38" s="57">
        <v>3070.2829999999999</v>
      </c>
      <c r="J38" s="57">
        <v>311.90800000000002</v>
      </c>
      <c r="K38" s="57">
        <v>468.077</v>
      </c>
      <c r="L38" s="57">
        <v>1207.0589999999997</v>
      </c>
      <c r="M38" s="57">
        <v>376.11799999999999</v>
      </c>
      <c r="N38" s="57">
        <v>527.476</v>
      </c>
      <c r="O38" s="57">
        <v>1584.9859999999994</v>
      </c>
      <c r="P38" s="57">
        <v>77899.010999999999</v>
      </c>
    </row>
    <row r="39" spans="1:16" ht="13" x14ac:dyDescent="0.3">
      <c r="A39" s="1" t="s">
        <v>8</v>
      </c>
      <c r="B39" s="76" t="s">
        <v>67</v>
      </c>
      <c r="C39" s="55">
        <v>25.724</v>
      </c>
      <c r="D39" s="55">
        <v>885.65200000000004</v>
      </c>
      <c r="E39" s="55">
        <v>4623.1189999999997</v>
      </c>
      <c r="F39" s="55">
        <v>20.539000000000001</v>
      </c>
      <c r="G39" s="55">
        <v>14.74</v>
      </c>
      <c r="H39" s="55">
        <v>32.161999999999999</v>
      </c>
      <c r="I39" s="55">
        <v>214.20699999999999</v>
      </c>
      <c r="J39" s="55">
        <v>21.440999999999999</v>
      </c>
      <c r="K39" s="55">
        <v>25.969000000000001</v>
      </c>
      <c r="L39" s="55">
        <v>141.88399999999999</v>
      </c>
      <c r="M39" s="55">
        <v>27.15</v>
      </c>
      <c r="N39" s="55">
        <v>71.22</v>
      </c>
      <c r="O39" s="55">
        <v>85.917000000000371</v>
      </c>
      <c r="P39" s="55">
        <v>6189.7240000000002</v>
      </c>
    </row>
    <row r="40" spans="1:16" ht="13" x14ac:dyDescent="0.3">
      <c r="B40" s="76" t="s">
        <v>50</v>
      </c>
      <c r="C40" s="55">
        <v>23.068000000000001</v>
      </c>
      <c r="D40" s="55">
        <v>674.36500000000001</v>
      </c>
      <c r="E40" s="55">
        <v>3183.4940000000001</v>
      </c>
      <c r="F40" s="55">
        <v>6.0819999999999999</v>
      </c>
      <c r="G40" s="55">
        <v>23.561</v>
      </c>
      <c r="H40" s="55">
        <v>42.454999999999998</v>
      </c>
      <c r="I40" s="55">
        <v>309.572</v>
      </c>
      <c r="J40" s="55">
        <v>16.488</v>
      </c>
      <c r="K40" s="55">
        <v>33.527000000000001</v>
      </c>
      <c r="L40" s="55">
        <v>87.924000000000007</v>
      </c>
      <c r="M40" s="55">
        <v>28.332000000000001</v>
      </c>
      <c r="N40" s="55">
        <v>28.800999999999998</v>
      </c>
      <c r="O40" s="55">
        <v>99.058999999999287</v>
      </c>
      <c r="P40" s="55">
        <v>4556.7280000000001</v>
      </c>
    </row>
    <row r="41" spans="1:16" ht="13" x14ac:dyDescent="0.3">
      <c r="B41" s="76" t="s">
        <v>51</v>
      </c>
      <c r="C41" s="55">
        <v>26.021999999999998</v>
      </c>
      <c r="D41" s="55">
        <v>774.98800000000006</v>
      </c>
      <c r="E41" s="55">
        <v>5335.4179999999997</v>
      </c>
      <c r="F41" s="55">
        <v>3.4260000000000002</v>
      </c>
      <c r="G41" s="55">
        <v>33.292999999999999</v>
      </c>
      <c r="H41" s="55">
        <v>50.045000000000002</v>
      </c>
      <c r="I41" s="55">
        <v>241.327</v>
      </c>
      <c r="J41" s="55">
        <v>38.369999999999997</v>
      </c>
      <c r="K41" s="55">
        <v>39.720999999999997</v>
      </c>
      <c r="L41" s="55">
        <v>131.69</v>
      </c>
      <c r="M41" s="55">
        <v>28.263999999999999</v>
      </c>
      <c r="N41" s="55">
        <v>24.654</v>
      </c>
      <c r="O41" s="55">
        <v>140.85900000000038</v>
      </c>
      <c r="P41" s="55">
        <v>6868.0770000000002</v>
      </c>
    </row>
    <row r="42" spans="1:16" x14ac:dyDescent="0.25">
      <c r="B42" s="48" t="s">
        <v>52</v>
      </c>
      <c r="C42" s="57">
        <v>74.813999999999993</v>
      </c>
      <c r="D42" s="57">
        <v>2335.0050000000001</v>
      </c>
      <c r="E42" s="57">
        <v>13142.030999999999</v>
      </c>
      <c r="F42" s="57">
        <v>30.047000000000004</v>
      </c>
      <c r="G42" s="57">
        <v>71.593999999999994</v>
      </c>
      <c r="H42" s="57">
        <v>124.66199999999999</v>
      </c>
      <c r="I42" s="57">
        <v>765.10599999999999</v>
      </c>
      <c r="J42" s="57">
        <v>76.299000000000007</v>
      </c>
      <c r="K42" s="57">
        <v>99.216999999999999</v>
      </c>
      <c r="L42" s="57">
        <v>361.49799999999999</v>
      </c>
      <c r="M42" s="57">
        <v>83.745999999999995</v>
      </c>
      <c r="N42" s="57">
        <v>124.675</v>
      </c>
      <c r="O42" s="57">
        <v>325.83500000000004</v>
      </c>
      <c r="P42" s="57">
        <v>17614.529000000002</v>
      </c>
    </row>
    <row r="43" spans="1:16" ht="13" x14ac:dyDescent="0.3">
      <c r="B43" s="76" t="s">
        <v>53</v>
      </c>
      <c r="C43" s="55">
        <v>26.911999999999999</v>
      </c>
      <c r="D43" s="55">
        <v>684.94899999999996</v>
      </c>
      <c r="E43" s="55">
        <v>5053.7259999999997</v>
      </c>
      <c r="F43" s="55">
        <v>0.44600000000000001</v>
      </c>
      <c r="G43" s="55">
        <v>23.228999999999999</v>
      </c>
      <c r="H43" s="55">
        <v>42.837000000000003</v>
      </c>
      <c r="I43" s="55">
        <v>278.995</v>
      </c>
      <c r="J43" s="55">
        <v>34.424999999999997</v>
      </c>
      <c r="K43" s="55">
        <v>37.786000000000001</v>
      </c>
      <c r="L43" s="55">
        <v>119.622</v>
      </c>
      <c r="M43" s="55">
        <v>50.642000000000003</v>
      </c>
      <c r="N43" s="55">
        <v>40.765000000000001</v>
      </c>
      <c r="O43" s="55">
        <v>104.59599999999955</v>
      </c>
      <c r="P43" s="55">
        <v>6498.93</v>
      </c>
    </row>
    <row r="44" spans="1:16" ht="13" x14ac:dyDescent="0.3">
      <c r="B44" s="76" t="s">
        <v>1</v>
      </c>
      <c r="C44" s="55">
        <v>51.103999999999999</v>
      </c>
      <c r="D44" s="55">
        <v>1025.6610000000001</v>
      </c>
      <c r="E44" s="55">
        <v>4668.0950000000003</v>
      </c>
      <c r="F44" s="55">
        <v>0</v>
      </c>
      <c r="G44" s="55">
        <v>33.540999999999997</v>
      </c>
      <c r="H44" s="55">
        <v>48.076999999999998</v>
      </c>
      <c r="I44" s="55">
        <v>249.12799999999999</v>
      </c>
      <c r="J44" s="55">
        <v>59.646000000000001</v>
      </c>
      <c r="K44" s="55">
        <v>43.744</v>
      </c>
      <c r="L44" s="55">
        <v>108.187</v>
      </c>
      <c r="M44" s="55">
        <v>55.83</v>
      </c>
      <c r="N44" s="55">
        <v>21.76</v>
      </c>
      <c r="O44" s="55">
        <v>130.28899999999976</v>
      </c>
      <c r="P44" s="55">
        <v>6495.0619999999999</v>
      </c>
    </row>
    <row r="45" spans="1:16" ht="13" x14ac:dyDescent="0.3">
      <c r="B45" s="76" t="s">
        <v>54</v>
      </c>
      <c r="C45" s="55">
        <v>40.110999999999997</v>
      </c>
      <c r="D45" s="55">
        <v>983.79399999999998</v>
      </c>
      <c r="E45" s="55">
        <v>3504.3159999999998</v>
      </c>
      <c r="F45" s="55">
        <v>0</v>
      </c>
      <c r="G45" s="55">
        <v>38.926000000000002</v>
      </c>
      <c r="H45" s="55">
        <v>48.112000000000002</v>
      </c>
      <c r="I45" s="55">
        <v>264.84199999999998</v>
      </c>
      <c r="J45" s="55">
        <v>34.274000000000001</v>
      </c>
      <c r="K45" s="55">
        <v>39.302</v>
      </c>
      <c r="L45" s="55">
        <v>97.349000000000004</v>
      </c>
      <c r="M45" s="55">
        <v>49.898000000000003</v>
      </c>
      <c r="N45" s="55">
        <v>117.991</v>
      </c>
      <c r="O45" s="55">
        <v>164.30199999999968</v>
      </c>
      <c r="P45" s="55">
        <v>5383.2169999999996</v>
      </c>
    </row>
    <row r="46" spans="1:16" x14ac:dyDescent="0.25">
      <c r="B46" s="48" t="s">
        <v>55</v>
      </c>
      <c r="C46" s="57">
        <v>118.12699999999998</v>
      </c>
      <c r="D46" s="57">
        <v>2694.404</v>
      </c>
      <c r="E46" s="57">
        <v>13226.136999999999</v>
      </c>
      <c r="F46" s="57">
        <v>0.44600000000000001</v>
      </c>
      <c r="G46" s="57">
        <v>95.695999999999998</v>
      </c>
      <c r="H46" s="57">
        <v>139.02600000000001</v>
      </c>
      <c r="I46" s="57">
        <v>792.96500000000003</v>
      </c>
      <c r="J46" s="57">
        <v>128.345</v>
      </c>
      <c r="K46" s="57">
        <v>120.83199999999999</v>
      </c>
      <c r="L46" s="57">
        <v>325.15800000000002</v>
      </c>
      <c r="M46" s="57">
        <v>156.37</v>
      </c>
      <c r="N46" s="57">
        <v>180.51600000000002</v>
      </c>
      <c r="O46" s="57">
        <v>399.18699999999899</v>
      </c>
      <c r="P46" s="57">
        <v>18377.208999999999</v>
      </c>
    </row>
    <row r="47" spans="1:16" ht="13" x14ac:dyDescent="0.3">
      <c r="B47" s="76" t="s">
        <v>56</v>
      </c>
      <c r="C47" s="55">
        <v>44.57</v>
      </c>
      <c r="D47" s="55">
        <v>869.92399999999998</v>
      </c>
      <c r="E47" s="55">
        <v>2172.7939999999999</v>
      </c>
      <c r="F47" s="55">
        <v>0</v>
      </c>
      <c r="G47" s="55">
        <v>37.975999999999999</v>
      </c>
      <c r="H47" s="55">
        <v>54.902000000000001</v>
      </c>
      <c r="I47" s="55">
        <v>244.46</v>
      </c>
      <c r="J47" s="55">
        <v>33.597999999999999</v>
      </c>
      <c r="K47" s="55">
        <v>107.17</v>
      </c>
      <c r="L47" s="55">
        <v>99.927999999999997</v>
      </c>
      <c r="M47" s="55">
        <v>33.686</v>
      </c>
      <c r="N47" s="55">
        <v>72.701999999999998</v>
      </c>
      <c r="O47" s="55">
        <v>122.55699999999979</v>
      </c>
      <c r="P47" s="55">
        <v>3894.2669999999998</v>
      </c>
    </row>
    <row r="48" spans="1:16" ht="13" x14ac:dyDescent="0.3">
      <c r="B48" s="16" t="s">
        <v>57</v>
      </c>
      <c r="C48" s="55">
        <v>37.826999999999998</v>
      </c>
      <c r="D48" s="55">
        <v>904.27300000000002</v>
      </c>
      <c r="E48" s="55">
        <v>2595.7199999999998</v>
      </c>
      <c r="F48" s="55">
        <v>0</v>
      </c>
      <c r="G48" s="55">
        <v>32.201999999999998</v>
      </c>
      <c r="H48" s="55">
        <v>47.198999999999998</v>
      </c>
      <c r="I48" s="55">
        <v>207.97499999999999</v>
      </c>
      <c r="J48" s="55">
        <v>31.167999999999999</v>
      </c>
      <c r="K48" s="55">
        <v>55.978000000000002</v>
      </c>
      <c r="L48" s="55">
        <v>97.158000000000001</v>
      </c>
      <c r="M48" s="55">
        <v>36.356999999999999</v>
      </c>
      <c r="N48" s="55">
        <v>45.412999999999997</v>
      </c>
      <c r="O48" s="55">
        <v>154.70400000000018</v>
      </c>
      <c r="P48" s="55">
        <v>4245.9740000000002</v>
      </c>
    </row>
    <row r="49" spans="2:16" ht="13" x14ac:dyDescent="0.3">
      <c r="B49" s="16" t="s">
        <v>58</v>
      </c>
      <c r="C49" s="55">
        <v>34.625999999999998</v>
      </c>
      <c r="D49" s="55">
        <v>852.80799999999999</v>
      </c>
      <c r="E49" s="55">
        <v>2545.2429999999999</v>
      </c>
      <c r="F49" s="55">
        <v>0</v>
      </c>
      <c r="G49" s="55">
        <v>37.652000000000001</v>
      </c>
      <c r="H49" s="55">
        <v>39.317</v>
      </c>
      <c r="I49" s="55">
        <v>233.21199999999999</v>
      </c>
      <c r="J49" s="55">
        <v>39.764000000000003</v>
      </c>
      <c r="K49" s="55">
        <v>35.896999999999998</v>
      </c>
      <c r="L49" s="55">
        <v>103.85299999999999</v>
      </c>
      <c r="M49" s="55">
        <v>33.17</v>
      </c>
      <c r="N49" s="55">
        <v>24.122</v>
      </c>
      <c r="O49" s="55">
        <v>103.26600000000008</v>
      </c>
      <c r="P49" s="55">
        <v>4082.93</v>
      </c>
    </row>
    <row r="50" spans="2:16" x14ac:dyDescent="0.25">
      <c r="B50" s="57" t="s">
        <v>59</v>
      </c>
      <c r="C50" s="57">
        <v>117.023</v>
      </c>
      <c r="D50" s="57">
        <v>2627.0050000000001</v>
      </c>
      <c r="E50" s="57">
        <v>7313.7569999999996</v>
      </c>
      <c r="F50" s="57">
        <v>0</v>
      </c>
      <c r="G50" s="57">
        <v>107.83</v>
      </c>
      <c r="H50" s="57">
        <v>141.41800000000001</v>
      </c>
      <c r="I50" s="57">
        <v>685.64699999999993</v>
      </c>
      <c r="J50" s="57">
        <v>104.53</v>
      </c>
      <c r="K50" s="57">
        <v>199.04499999999999</v>
      </c>
      <c r="L50" s="57">
        <v>300.93900000000002</v>
      </c>
      <c r="M50" s="57">
        <v>103.21300000000001</v>
      </c>
      <c r="N50" s="57">
        <v>142.23699999999999</v>
      </c>
      <c r="O50" s="57">
        <v>380.52700000000004</v>
      </c>
      <c r="P50" s="57">
        <v>12223.171</v>
      </c>
    </row>
    <row r="51" spans="2:16" ht="13" x14ac:dyDescent="0.3">
      <c r="B51" s="67" t="s">
        <v>60</v>
      </c>
      <c r="C51" s="55">
        <v>40.710999999999999</v>
      </c>
      <c r="D51" s="55">
        <v>823.01800000000003</v>
      </c>
      <c r="E51" s="55">
        <v>2705.39</v>
      </c>
      <c r="F51" s="55">
        <v>0</v>
      </c>
      <c r="G51" s="55">
        <v>43.009</v>
      </c>
      <c r="H51" s="55">
        <v>27.093</v>
      </c>
      <c r="I51" s="55">
        <v>273.84100000000001</v>
      </c>
      <c r="J51" s="55">
        <v>48.88</v>
      </c>
      <c r="K51" s="55">
        <v>44.981000000000002</v>
      </c>
      <c r="L51" s="55">
        <v>107.52</v>
      </c>
      <c r="M51" s="55">
        <v>30.600999999999999</v>
      </c>
      <c r="N51" s="55">
        <v>46.140999999999998</v>
      </c>
      <c r="O51" s="55">
        <v>142.09500000000025</v>
      </c>
      <c r="P51" s="55">
        <v>4333.28</v>
      </c>
    </row>
    <row r="52" spans="2:16" ht="13" x14ac:dyDescent="0.3">
      <c r="B52" s="67" t="s">
        <v>61</v>
      </c>
      <c r="C52" s="55">
        <v>47.003</v>
      </c>
      <c r="D52" s="55">
        <v>797.47500000000002</v>
      </c>
      <c r="E52" s="55">
        <v>2250.9839999999999</v>
      </c>
      <c r="F52" s="55">
        <v>0</v>
      </c>
      <c r="G52" s="55">
        <v>99.947999999999993</v>
      </c>
      <c r="H52" s="55">
        <v>28.507999999999999</v>
      </c>
      <c r="I52" s="55">
        <v>259.608</v>
      </c>
      <c r="J52" s="55">
        <v>38.54</v>
      </c>
      <c r="K52" s="55">
        <v>147.209</v>
      </c>
      <c r="L52" s="55">
        <v>121.72</v>
      </c>
      <c r="M52" s="55">
        <v>39.152999999999999</v>
      </c>
      <c r="N52" s="55">
        <v>43.106999999999999</v>
      </c>
      <c r="O52" s="55">
        <v>148.54000000000087</v>
      </c>
      <c r="P52" s="55">
        <v>4021.7950000000001</v>
      </c>
    </row>
    <row r="53" spans="2:16" ht="13" x14ac:dyDescent="0.3">
      <c r="B53" s="67" t="s">
        <v>62</v>
      </c>
      <c r="C53" s="55">
        <v>29.962</v>
      </c>
      <c r="D53" s="55">
        <v>769.47799999999995</v>
      </c>
      <c r="E53" s="55">
        <v>1728.307</v>
      </c>
      <c r="F53" s="55">
        <v>0</v>
      </c>
      <c r="G53" s="55">
        <v>45.253999999999998</v>
      </c>
      <c r="H53" s="55">
        <v>62.201000000000001</v>
      </c>
      <c r="I53" s="55">
        <v>139.97999999999999</v>
      </c>
      <c r="J53" s="55">
        <v>6.9770000000000003</v>
      </c>
      <c r="K53" s="55">
        <v>32.688000000000002</v>
      </c>
      <c r="L53" s="55">
        <v>114.971</v>
      </c>
      <c r="M53" s="55">
        <v>37.661999999999999</v>
      </c>
      <c r="N53" s="55">
        <v>41.134999999999998</v>
      </c>
      <c r="O53" s="55">
        <v>109.04700000000003</v>
      </c>
      <c r="P53" s="55">
        <v>3117.6619999999998</v>
      </c>
    </row>
    <row r="54" spans="2:16" x14ac:dyDescent="0.25">
      <c r="B54" s="48" t="s">
        <v>63</v>
      </c>
      <c r="C54" s="57">
        <v>117.676</v>
      </c>
      <c r="D54" s="57">
        <v>2389.971</v>
      </c>
      <c r="E54" s="57">
        <v>6684.6809999999996</v>
      </c>
      <c r="F54" s="57">
        <v>0</v>
      </c>
      <c r="G54" s="57">
        <v>188.21099999999998</v>
      </c>
      <c r="H54" s="57">
        <v>117.80199999999999</v>
      </c>
      <c r="I54" s="57">
        <v>673.42900000000009</v>
      </c>
      <c r="J54" s="57">
        <v>94.397000000000006</v>
      </c>
      <c r="K54" s="57">
        <v>224.87799999999999</v>
      </c>
      <c r="L54" s="57">
        <v>344.21100000000001</v>
      </c>
      <c r="M54" s="57">
        <v>107.416</v>
      </c>
      <c r="N54" s="57">
        <v>130.38299999999998</v>
      </c>
      <c r="O54" s="57">
        <v>399.68200000000115</v>
      </c>
      <c r="P54" s="57">
        <v>11472.737000000001</v>
      </c>
    </row>
    <row r="55" spans="2:16" x14ac:dyDescent="0.25">
      <c r="B55" s="48" t="s">
        <v>70</v>
      </c>
      <c r="C55" s="57">
        <v>427.63999999999993</v>
      </c>
      <c r="D55" s="57">
        <v>10046.385</v>
      </c>
      <c r="E55" s="57">
        <v>40366.605999999992</v>
      </c>
      <c r="F55" s="57">
        <v>30.493000000000006</v>
      </c>
      <c r="G55" s="57">
        <v>463.33100000000002</v>
      </c>
      <c r="H55" s="57">
        <v>522.90800000000002</v>
      </c>
      <c r="I55" s="57">
        <v>2917.1469999999999</v>
      </c>
      <c r="J55" s="57">
        <v>403.57099999999997</v>
      </c>
      <c r="K55" s="57">
        <v>643.97199999999998</v>
      </c>
      <c r="L55" s="57">
        <v>1331.806</v>
      </c>
      <c r="M55" s="57">
        <v>450.745</v>
      </c>
      <c r="N55" s="57">
        <v>577.81099999999992</v>
      </c>
      <c r="O55" s="57">
        <v>1505.2310000000002</v>
      </c>
      <c r="P55" s="57">
        <v>59687.646000000001</v>
      </c>
    </row>
    <row r="56" spans="2:16" x14ac:dyDescent="0.25">
      <c r="B56" s="48" t="s">
        <v>68</v>
      </c>
      <c r="C56" s="57">
        <v>-17.041</v>
      </c>
      <c r="D56" s="57">
        <v>-27.997000000000071</v>
      </c>
      <c r="E56" s="57">
        <v>-522.67699999999991</v>
      </c>
      <c r="F56" s="57">
        <v>0</v>
      </c>
      <c r="G56" s="57">
        <v>-54.693999999999996</v>
      </c>
      <c r="H56" s="57">
        <v>33.692999999999998</v>
      </c>
      <c r="I56" s="57">
        <v>-119.62800000000001</v>
      </c>
      <c r="J56" s="57">
        <v>-31.562999999999999</v>
      </c>
      <c r="K56" s="57">
        <v>-114.521</v>
      </c>
      <c r="L56" s="57">
        <v>-6.7489999999999952</v>
      </c>
      <c r="M56" s="57">
        <v>-1.4909999999999997</v>
      </c>
      <c r="N56" s="57">
        <v>-1.9720000000000013</v>
      </c>
      <c r="O56" s="57">
        <v>-39.493000000000848</v>
      </c>
      <c r="P56" s="57">
        <v>-904.13300000000027</v>
      </c>
    </row>
    <row r="57" spans="2:16" x14ac:dyDescent="0.25">
      <c r="B57" s="48" t="s">
        <v>69</v>
      </c>
      <c r="C57" s="57">
        <v>-36.255132651107374</v>
      </c>
      <c r="D57" s="57">
        <v>-3.5107056647543899</v>
      </c>
      <c r="E57" s="57">
        <v>-23.21993403773638</v>
      </c>
      <c r="F57" s="57">
        <v>0</v>
      </c>
      <c r="G57" s="57">
        <v>-54.722455676952009</v>
      </c>
      <c r="H57" s="57">
        <v>118.18787708713343</v>
      </c>
      <c r="I57" s="57">
        <v>-46.080244060275497</v>
      </c>
      <c r="J57" s="57">
        <v>-81.896730669434348</v>
      </c>
      <c r="K57" s="57">
        <v>-77.794835913565066</v>
      </c>
      <c r="L57" s="57">
        <v>-5.5446927374301636</v>
      </c>
      <c r="M57" s="57">
        <v>-3.8081373074860156</v>
      </c>
      <c r="N57" s="57">
        <v>-4.5746630477648678</v>
      </c>
      <c r="O57" s="57">
        <v>-26.587451191598639</v>
      </c>
      <c r="P57" s="57">
        <v>-22.480832563569258</v>
      </c>
    </row>
    <row r="58" spans="2:16" ht="13" x14ac:dyDescent="0.3">
      <c r="B58" s="69" t="s">
        <v>81</v>
      </c>
      <c r="C58" s="55"/>
      <c r="D58" s="55"/>
      <c r="E58" s="55"/>
      <c r="F58" s="55"/>
      <c r="G58" s="55"/>
      <c r="H58" s="55"/>
      <c r="I58" s="55"/>
      <c r="J58" s="55"/>
      <c r="K58" s="55"/>
      <c r="L58" s="55"/>
      <c r="M58" s="55"/>
      <c r="N58" s="55"/>
      <c r="O58" s="55"/>
      <c r="P58" s="55"/>
    </row>
    <row r="59" spans="2:16" ht="13" x14ac:dyDescent="0.3">
      <c r="B59" s="70" t="s">
        <v>7</v>
      </c>
      <c r="C59" s="71">
        <v>0.59906793938629077</v>
      </c>
      <c r="D59" s="71">
        <v>8.9303136338919629</v>
      </c>
      <c r="E59" s="71">
        <v>79.191948919608237</v>
      </c>
      <c r="F59" s="71">
        <v>0.36752841444931822</v>
      </c>
      <c r="G59" s="71">
        <v>0.39307174259247019</v>
      </c>
      <c r="H59" s="71">
        <v>0.83128783239622905</v>
      </c>
      <c r="I59" s="71">
        <v>3.9413632606965963</v>
      </c>
      <c r="J59" s="71">
        <v>0.40040046208032093</v>
      </c>
      <c r="K59" s="71">
        <v>0.60087669148970324</v>
      </c>
      <c r="L59" s="71">
        <v>1.5495177467657451</v>
      </c>
      <c r="M59" s="71">
        <v>0.48282769597678199</v>
      </c>
      <c r="N59" s="71">
        <v>0.67712798048231959</v>
      </c>
      <c r="O59" s="71">
        <v>2.0346676801840262</v>
      </c>
      <c r="P59" s="71">
        <v>100</v>
      </c>
    </row>
    <row r="60" spans="2:16" ht="13" x14ac:dyDescent="0.3">
      <c r="B60" s="72" t="s">
        <v>61</v>
      </c>
      <c r="C60" s="73">
        <v>1.1687070076918391</v>
      </c>
      <c r="D60" s="73">
        <v>19.828832648108619</v>
      </c>
      <c r="E60" s="73">
        <v>55.969635448848088</v>
      </c>
      <c r="F60" s="73">
        <v>0</v>
      </c>
      <c r="G60" s="73">
        <v>2.4851589899534909</v>
      </c>
      <c r="H60" s="73">
        <v>0.70883772047058591</v>
      </c>
      <c r="I60" s="73">
        <v>6.455028165284407</v>
      </c>
      <c r="J60" s="73">
        <v>0.95827857958946194</v>
      </c>
      <c r="K60" s="73">
        <v>3.6602810436633395</v>
      </c>
      <c r="L60" s="73">
        <v>3.0265093074112426</v>
      </c>
      <c r="M60" s="73">
        <v>0.97352053001209649</v>
      </c>
      <c r="N60" s="73">
        <v>1.0718348399160076</v>
      </c>
      <c r="O60" s="73">
        <v>3.6933757190508434</v>
      </c>
      <c r="P60" s="73">
        <v>100</v>
      </c>
    </row>
    <row r="61" spans="2:16" ht="13" x14ac:dyDescent="0.3">
      <c r="B61" s="74" t="s">
        <v>62</v>
      </c>
      <c r="C61" s="75">
        <v>0.96104067727675424</v>
      </c>
      <c r="D61" s="75">
        <v>24.681251527587019</v>
      </c>
      <c r="E61" s="75">
        <v>55.4359965897522</v>
      </c>
      <c r="F61" s="75">
        <v>0</v>
      </c>
      <c r="G61" s="75">
        <v>1.451536439806496</v>
      </c>
      <c r="H61" s="75">
        <v>1.9951168535909281</v>
      </c>
      <c r="I61" s="75">
        <v>4.4899030106534958</v>
      </c>
      <c r="J61" s="75">
        <v>0.2237894935371442</v>
      </c>
      <c r="K61" s="75">
        <v>1.0484779940865945</v>
      </c>
      <c r="L61" s="75">
        <v>3.6877313833250693</v>
      </c>
      <c r="M61" s="75">
        <v>1.208020625712473</v>
      </c>
      <c r="N61" s="75">
        <v>1.3194182050523757</v>
      </c>
      <c r="O61" s="75">
        <v>3.4977171996194594</v>
      </c>
      <c r="P61" s="75">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56"/>
  <sheetViews>
    <sheetView topLeftCell="B1" workbookViewId="0">
      <selection sqref="A1:A1048576"/>
    </sheetView>
  </sheetViews>
  <sheetFormatPr defaultColWidth="9.1796875" defaultRowHeight="12.5" x14ac:dyDescent="0.25"/>
  <cols>
    <col min="1" max="16384" width="9.1796875" style="1"/>
  </cols>
  <sheetData>
    <row r="2" spans="1:13" ht="14.5" x14ac:dyDescent="0.35">
      <c r="A2" s="4" t="s">
        <v>96</v>
      </c>
      <c r="B2" s="4"/>
      <c r="C2" s="4"/>
      <c r="D2" s="4"/>
      <c r="E2" s="4"/>
      <c r="F2" s="4"/>
      <c r="G2" s="4"/>
      <c r="H2" s="4"/>
      <c r="I2" s="4"/>
      <c r="J2" s="4"/>
      <c r="K2" s="3"/>
      <c r="L2" s="3"/>
      <c r="M2" s="3"/>
    </row>
    <row r="3" spans="1:13" ht="14.5" x14ac:dyDescent="0.35">
      <c r="A3" s="3"/>
      <c r="B3" s="3"/>
      <c r="C3" s="3"/>
      <c r="D3" s="3"/>
      <c r="E3" s="3"/>
      <c r="F3" s="3"/>
      <c r="G3" s="3"/>
      <c r="H3" s="3"/>
      <c r="I3" s="3"/>
      <c r="J3" s="3"/>
      <c r="K3" s="3"/>
      <c r="L3" s="3"/>
      <c r="M3" s="3"/>
    </row>
    <row r="4" spans="1:13" ht="13" thickBot="1" x14ac:dyDescent="0.3">
      <c r="A4" s="63" t="s">
        <v>88</v>
      </c>
      <c r="B4" s="116" t="s">
        <v>89</v>
      </c>
      <c r="C4" s="116"/>
      <c r="D4" s="116"/>
      <c r="E4" s="116"/>
      <c r="F4" s="116"/>
      <c r="G4" s="116"/>
      <c r="H4" s="116" t="s">
        <v>90</v>
      </c>
      <c r="I4" s="116"/>
      <c r="J4" s="116"/>
      <c r="K4" s="116"/>
      <c r="L4" s="116"/>
      <c r="M4" s="116"/>
    </row>
    <row r="5" spans="1:13" ht="13" thickBot="1" x14ac:dyDescent="0.3">
      <c r="A5" s="77" t="s">
        <v>10</v>
      </c>
      <c r="B5" s="112" t="s">
        <v>91</v>
      </c>
      <c r="C5" s="112" t="s">
        <v>92</v>
      </c>
      <c r="D5" s="112" t="s">
        <v>93</v>
      </c>
      <c r="E5" s="112" t="s">
        <v>94</v>
      </c>
      <c r="F5" s="112" t="s">
        <v>95</v>
      </c>
      <c r="G5" s="112" t="s">
        <v>87</v>
      </c>
      <c r="H5" s="112" t="s">
        <v>91</v>
      </c>
      <c r="I5" s="112" t="s">
        <v>92</v>
      </c>
      <c r="J5" s="112" t="s">
        <v>93</v>
      </c>
      <c r="K5" s="112" t="s">
        <v>94</v>
      </c>
      <c r="L5" s="112" t="s">
        <v>95</v>
      </c>
      <c r="M5" s="112" t="s">
        <v>87</v>
      </c>
    </row>
    <row r="6" spans="1:13" ht="13" x14ac:dyDescent="0.3">
      <c r="A6" s="10" t="s">
        <v>49</v>
      </c>
      <c r="B6" s="55">
        <v>0</v>
      </c>
      <c r="C6" s="55">
        <v>11.813000000000001</v>
      </c>
      <c r="D6" s="55">
        <v>0</v>
      </c>
      <c r="E6" s="55">
        <v>1921.9949999999999</v>
      </c>
      <c r="F6" s="55">
        <v>291.42599999999999</v>
      </c>
      <c r="G6" s="55">
        <v>2225.2339999999999</v>
      </c>
      <c r="H6" s="55">
        <v>0</v>
      </c>
      <c r="I6" s="55">
        <v>8.2029999999999994</v>
      </c>
      <c r="J6" s="55">
        <v>0</v>
      </c>
      <c r="K6" s="55">
        <v>6726.8440000000001</v>
      </c>
      <c r="L6" s="55">
        <v>967.72900000000004</v>
      </c>
      <c r="M6" s="55">
        <v>7702.7759999999998</v>
      </c>
    </row>
    <row r="7" spans="1:13" ht="13" x14ac:dyDescent="0.3">
      <c r="A7" s="10" t="s">
        <v>50</v>
      </c>
      <c r="B7" s="55">
        <v>0</v>
      </c>
      <c r="C7" s="55">
        <v>18.602</v>
      </c>
      <c r="D7" s="55">
        <v>0</v>
      </c>
      <c r="E7" s="55">
        <v>2755.9850000000001</v>
      </c>
      <c r="F7" s="55">
        <v>521.11099999999999</v>
      </c>
      <c r="G7" s="55">
        <v>3295.6970000000001</v>
      </c>
      <c r="H7" s="55">
        <v>0</v>
      </c>
      <c r="I7" s="55">
        <v>53.246000000000002</v>
      </c>
      <c r="J7" s="55">
        <v>0</v>
      </c>
      <c r="K7" s="55">
        <v>6729.91</v>
      </c>
      <c r="L7" s="55">
        <v>1276.8720000000001</v>
      </c>
      <c r="M7" s="55">
        <v>8060.027</v>
      </c>
    </row>
    <row r="8" spans="1:13" ht="13" x14ac:dyDescent="0.3">
      <c r="A8" s="10" t="s">
        <v>51</v>
      </c>
      <c r="B8" s="55">
        <v>512.44799999999998</v>
      </c>
      <c r="C8" s="55">
        <v>14.384</v>
      </c>
      <c r="D8" s="55">
        <v>0</v>
      </c>
      <c r="E8" s="55">
        <v>2526.7869999999998</v>
      </c>
      <c r="F8" s="55">
        <v>658.726</v>
      </c>
      <c r="G8" s="55">
        <v>3712.3449999999998</v>
      </c>
      <c r="H8" s="55">
        <v>0</v>
      </c>
      <c r="I8" s="55">
        <v>28.315000000000001</v>
      </c>
      <c r="J8" s="55">
        <v>0</v>
      </c>
      <c r="K8" s="55">
        <v>5919.0450000000001</v>
      </c>
      <c r="L8" s="55">
        <v>1578.453</v>
      </c>
      <c r="M8" s="55">
        <v>7525.8140000000003</v>
      </c>
    </row>
    <row r="9" spans="1:13" ht="13" thickBot="1" x14ac:dyDescent="0.3">
      <c r="A9" s="78" t="s">
        <v>52</v>
      </c>
      <c r="B9" s="64">
        <v>512.44799999999998</v>
      </c>
      <c r="C9" s="64">
        <v>44.798999999999999</v>
      </c>
      <c r="D9" s="64">
        <v>0</v>
      </c>
      <c r="E9" s="64">
        <v>7204.7669999999998</v>
      </c>
      <c r="F9" s="64">
        <v>1471.2629999999999</v>
      </c>
      <c r="G9" s="64">
        <v>9233.2759999999998</v>
      </c>
      <c r="H9" s="64">
        <v>0</v>
      </c>
      <c r="I9" s="64">
        <v>89.763999999999996</v>
      </c>
      <c r="J9" s="64">
        <v>0</v>
      </c>
      <c r="K9" s="64">
        <v>19375.798999999999</v>
      </c>
      <c r="L9" s="64">
        <v>3823.0540000000001</v>
      </c>
      <c r="M9" s="64">
        <v>23288.616999999998</v>
      </c>
    </row>
    <row r="10" spans="1:13" ht="13" x14ac:dyDescent="0.3">
      <c r="A10" s="10" t="s">
        <v>53</v>
      </c>
      <c r="B10" s="55">
        <v>0</v>
      </c>
      <c r="C10" s="55">
        <v>0.05</v>
      </c>
      <c r="D10" s="55">
        <v>0</v>
      </c>
      <c r="E10" s="55">
        <v>851.94200000000001</v>
      </c>
      <c r="F10" s="55">
        <v>822.79399999999998</v>
      </c>
      <c r="G10" s="55">
        <v>1674.7860000000001</v>
      </c>
      <c r="H10" s="55">
        <v>0</v>
      </c>
      <c r="I10" s="55">
        <v>29.100999999999999</v>
      </c>
      <c r="J10" s="55">
        <v>0</v>
      </c>
      <c r="K10" s="55">
        <v>4311.7269999999999</v>
      </c>
      <c r="L10" s="55">
        <v>1245.5350000000001</v>
      </c>
      <c r="M10" s="55">
        <v>5586.3620000000001</v>
      </c>
    </row>
    <row r="11" spans="1:13" ht="13" x14ac:dyDescent="0.3">
      <c r="A11" s="10" t="s">
        <v>1</v>
      </c>
      <c r="B11" s="55">
        <v>2.5000000000000001E-2</v>
      </c>
      <c r="C11" s="55">
        <v>295.32</v>
      </c>
      <c r="D11" s="55">
        <v>0</v>
      </c>
      <c r="E11" s="55">
        <v>1619.297</v>
      </c>
      <c r="F11" s="55">
        <v>828.24</v>
      </c>
      <c r="G11" s="55">
        <v>2742.8820000000001</v>
      </c>
      <c r="H11" s="55">
        <v>0</v>
      </c>
      <c r="I11" s="55">
        <v>20.687000000000001</v>
      </c>
      <c r="J11" s="55">
        <v>0</v>
      </c>
      <c r="K11" s="55">
        <v>6034.3019999999997</v>
      </c>
      <c r="L11" s="55">
        <v>1827.723</v>
      </c>
      <c r="M11" s="55">
        <v>7882.7110000000002</v>
      </c>
    </row>
    <row r="12" spans="1:13" ht="13" x14ac:dyDescent="0.3">
      <c r="A12" s="10" t="s">
        <v>54</v>
      </c>
      <c r="B12" s="55">
        <v>374.73500000000001</v>
      </c>
      <c r="C12" s="55">
        <v>1.5589999999999999</v>
      </c>
      <c r="D12" s="55">
        <v>0</v>
      </c>
      <c r="E12" s="55">
        <v>183.03200000000001</v>
      </c>
      <c r="F12" s="55">
        <v>568.85500000000002</v>
      </c>
      <c r="G12" s="55">
        <v>1128.181</v>
      </c>
      <c r="H12" s="55">
        <v>0</v>
      </c>
      <c r="I12" s="55">
        <v>40.994</v>
      </c>
      <c r="J12" s="55">
        <v>0</v>
      </c>
      <c r="K12" s="55">
        <v>7577.3469999999998</v>
      </c>
      <c r="L12" s="55">
        <v>1642.682</v>
      </c>
      <c r="M12" s="55">
        <v>9261.0220000000008</v>
      </c>
    </row>
    <row r="13" spans="1:13" ht="13" thickBot="1" x14ac:dyDescent="0.3">
      <c r="A13" s="78" t="s">
        <v>55</v>
      </c>
      <c r="B13" s="64">
        <v>374.76</v>
      </c>
      <c r="C13" s="64">
        <v>296.92900000000003</v>
      </c>
      <c r="D13" s="64">
        <v>0</v>
      </c>
      <c r="E13" s="64">
        <v>2654.2710000000002</v>
      </c>
      <c r="F13" s="64">
        <v>2219.8890000000001</v>
      </c>
      <c r="G13" s="64">
        <v>5545.8490000000002</v>
      </c>
      <c r="H13" s="64">
        <v>0</v>
      </c>
      <c r="I13" s="64">
        <v>90.781999999999996</v>
      </c>
      <c r="J13" s="64">
        <v>0</v>
      </c>
      <c r="K13" s="64">
        <v>17923.375999999997</v>
      </c>
      <c r="L13" s="64">
        <v>4715.9399999999996</v>
      </c>
      <c r="M13" s="64">
        <v>22730.095000000001</v>
      </c>
    </row>
    <row r="14" spans="1:13" ht="13" x14ac:dyDescent="0.3">
      <c r="A14" s="10" t="s">
        <v>56</v>
      </c>
      <c r="B14" s="55">
        <v>371.61099999999999</v>
      </c>
      <c r="C14" s="55">
        <v>0</v>
      </c>
      <c r="D14" s="55">
        <v>0</v>
      </c>
      <c r="E14" s="55">
        <v>239.661</v>
      </c>
      <c r="F14" s="55">
        <v>1089.894</v>
      </c>
      <c r="G14" s="55">
        <v>1701.165</v>
      </c>
      <c r="H14" s="55">
        <v>0</v>
      </c>
      <c r="I14" s="55">
        <v>44.323999999999998</v>
      </c>
      <c r="J14" s="55">
        <v>0</v>
      </c>
      <c r="K14" s="55">
        <v>7382.31</v>
      </c>
      <c r="L14" s="55">
        <v>1392.816</v>
      </c>
      <c r="M14" s="55">
        <v>8819.4490000000005</v>
      </c>
    </row>
    <row r="15" spans="1:13" ht="13" x14ac:dyDescent="0.3">
      <c r="A15" s="10" t="s">
        <v>57</v>
      </c>
      <c r="B15" s="55">
        <v>323.29700000000003</v>
      </c>
      <c r="C15" s="55">
        <v>0.39800000000000002</v>
      </c>
      <c r="D15" s="55">
        <v>1.6E-2</v>
      </c>
      <c r="E15" s="55">
        <v>168.452</v>
      </c>
      <c r="F15" s="55">
        <v>419.81299999999999</v>
      </c>
      <c r="G15" s="55">
        <v>911.97699999999998</v>
      </c>
      <c r="H15" s="55">
        <v>0</v>
      </c>
      <c r="I15" s="55">
        <v>61.975000000000001</v>
      </c>
      <c r="J15" s="55">
        <v>0</v>
      </c>
      <c r="K15" s="55">
        <v>7573.1540000000005</v>
      </c>
      <c r="L15" s="55">
        <v>2010.8710000000001</v>
      </c>
      <c r="M15" s="55">
        <v>9646.0010000000002</v>
      </c>
    </row>
    <row r="16" spans="1:13" ht="13" x14ac:dyDescent="0.3">
      <c r="A16" s="10" t="s">
        <v>58</v>
      </c>
      <c r="B16" s="55">
        <v>415.255</v>
      </c>
      <c r="C16" s="55">
        <v>0.76700000000000002</v>
      </c>
      <c r="D16" s="55">
        <v>0</v>
      </c>
      <c r="E16" s="55">
        <v>5088.7969999999996</v>
      </c>
      <c r="F16" s="55">
        <v>264.26799999999997</v>
      </c>
      <c r="G16" s="55">
        <v>5769.0870000000004</v>
      </c>
      <c r="H16" s="55">
        <v>0</v>
      </c>
      <c r="I16" s="55">
        <v>37.822000000000003</v>
      </c>
      <c r="J16" s="55">
        <v>0</v>
      </c>
      <c r="K16" s="55">
        <v>5827.3779999999997</v>
      </c>
      <c r="L16" s="55">
        <v>1895.3610000000001</v>
      </c>
      <c r="M16" s="55">
        <v>7760.5609999999997</v>
      </c>
    </row>
    <row r="17" spans="1:13" ht="13" thickBot="1" x14ac:dyDescent="0.3">
      <c r="A17" s="78" t="s">
        <v>59</v>
      </c>
      <c r="B17" s="64">
        <v>1110.163</v>
      </c>
      <c r="C17" s="64">
        <v>1.165</v>
      </c>
      <c r="D17" s="64">
        <v>1.6E-2</v>
      </c>
      <c r="E17" s="64">
        <v>5496.91</v>
      </c>
      <c r="F17" s="64">
        <v>1773.9749999999999</v>
      </c>
      <c r="G17" s="64">
        <v>8382.2289999999994</v>
      </c>
      <c r="H17" s="64">
        <v>0</v>
      </c>
      <c r="I17" s="64">
        <v>144.12100000000001</v>
      </c>
      <c r="J17" s="64">
        <v>0</v>
      </c>
      <c r="K17" s="64">
        <v>20782.842000000001</v>
      </c>
      <c r="L17" s="64">
        <v>5299.0479999999998</v>
      </c>
      <c r="M17" s="64">
        <v>26226.010999999999</v>
      </c>
    </row>
    <row r="18" spans="1:13" ht="13" x14ac:dyDescent="0.3">
      <c r="A18" s="10" t="s">
        <v>60</v>
      </c>
      <c r="B18" s="55">
        <v>349.19099999999997</v>
      </c>
      <c r="C18" s="55">
        <v>7.9000000000000001E-2</v>
      </c>
      <c r="D18" s="55">
        <v>0</v>
      </c>
      <c r="E18" s="55">
        <v>591.47500000000002</v>
      </c>
      <c r="F18" s="55">
        <v>457.125</v>
      </c>
      <c r="G18" s="55">
        <v>1397.87</v>
      </c>
      <c r="H18" s="55">
        <v>0</v>
      </c>
      <c r="I18" s="55">
        <v>0</v>
      </c>
      <c r="J18" s="55">
        <v>0</v>
      </c>
      <c r="K18" s="55">
        <v>1643.9770000000001</v>
      </c>
      <c r="L18" s="55">
        <v>1353.5219999999999</v>
      </c>
      <c r="M18" s="55">
        <v>2997.4989999999998</v>
      </c>
    </row>
    <row r="19" spans="1:13" ht="13" x14ac:dyDescent="0.3">
      <c r="A19" s="10" t="s">
        <v>61</v>
      </c>
      <c r="B19" s="55">
        <v>21.218</v>
      </c>
      <c r="C19" s="55">
        <v>6.9690000000000003</v>
      </c>
      <c r="D19" s="55">
        <v>0</v>
      </c>
      <c r="E19" s="55">
        <v>373.298</v>
      </c>
      <c r="F19" s="55">
        <v>357.61099999999999</v>
      </c>
      <c r="G19" s="55">
        <v>759.096</v>
      </c>
      <c r="H19" s="55">
        <v>2.36</v>
      </c>
      <c r="I19" s="55">
        <v>55.442999999999998</v>
      </c>
      <c r="J19" s="55">
        <v>0</v>
      </c>
      <c r="K19" s="55">
        <v>5656.8879999999999</v>
      </c>
      <c r="L19" s="55">
        <v>1677.546</v>
      </c>
      <c r="M19" s="55">
        <v>7392.2370000000001</v>
      </c>
    </row>
    <row r="20" spans="1:13" ht="13" x14ac:dyDescent="0.3">
      <c r="A20" s="10" t="s">
        <v>62</v>
      </c>
      <c r="B20" s="55">
        <v>534.21600000000001</v>
      </c>
      <c r="C20" s="55">
        <v>4.8230000000000004</v>
      </c>
      <c r="D20" s="55">
        <v>0</v>
      </c>
      <c r="E20" s="55">
        <v>1092.181</v>
      </c>
      <c r="F20" s="55">
        <v>823.33500000000004</v>
      </c>
      <c r="G20" s="55">
        <v>2454.5540000000001</v>
      </c>
      <c r="H20" s="55">
        <v>5.9039999999999999</v>
      </c>
      <c r="I20" s="55">
        <v>36.664000000000001</v>
      </c>
      <c r="J20" s="55">
        <v>0</v>
      </c>
      <c r="K20" s="55">
        <v>5405.08</v>
      </c>
      <c r="L20" s="55">
        <v>1221.9010000000001</v>
      </c>
      <c r="M20" s="55">
        <v>6669.5479999999998</v>
      </c>
    </row>
    <row r="21" spans="1:13" ht="13" thickBot="1" x14ac:dyDescent="0.3">
      <c r="A21" s="78" t="s">
        <v>63</v>
      </c>
      <c r="B21" s="64">
        <v>904.625</v>
      </c>
      <c r="C21" s="64">
        <v>11.871</v>
      </c>
      <c r="D21" s="64">
        <v>0</v>
      </c>
      <c r="E21" s="64">
        <v>2056.9540000000002</v>
      </c>
      <c r="F21" s="64">
        <v>1638.0709999999999</v>
      </c>
      <c r="G21" s="64">
        <v>4611.5200000000004</v>
      </c>
      <c r="H21" s="64">
        <v>8.2639999999999993</v>
      </c>
      <c r="I21" s="64">
        <v>92.106999999999999</v>
      </c>
      <c r="J21" s="64">
        <v>0</v>
      </c>
      <c r="K21" s="64">
        <v>12705.945</v>
      </c>
      <c r="L21" s="64">
        <v>4252.9690000000001</v>
      </c>
      <c r="M21" s="64">
        <v>17059.284</v>
      </c>
    </row>
    <row r="22" spans="1:13" ht="13" thickBot="1" x14ac:dyDescent="0.3">
      <c r="A22" s="78" t="s">
        <v>64</v>
      </c>
      <c r="B22" s="64">
        <v>2901.9960000000001</v>
      </c>
      <c r="C22" s="64">
        <v>354.76400000000001</v>
      </c>
      <c r="D22" s="64">
        <v>1.6E-2</v>
      </c>
      <c r="E22" s="64">
        <v>17412.902000000002</v>
      </c>
      <c r="F22" s="64">
        <v>7103.1980000000003</v>
      </c>
      <c r="G22" s="64">
        <v>27772.874</v>
      </c>
      <c r="H22" s="64">
        <v>8.2639999999999993</v>
      </c>
      <c r="I22" s="64">
        <v>416.774</v>
      </c>
      <c r="J22" s="64">
        <v>0</v>
      </c>
      <c r="K22" s="64">
        <v>70787.962</v>
      </c>
      <c r="L22" s="64">
        <v>18091.010999999999</v>
      </c>
      <c r="M22" s="64">
        <v>89304.006999999998</v>
      </c>
    </row>
    <row r="23" spans="1:13" ht="13" x14ac:dyDescent="0.3">
      <c r="A23" s="10" t="s">
        <v>65</v>
      </c>
      <c r="B23" s="55">
        <v>320.16199999999998</v>
      </c>
      <c r="C23" s="55">
        <v>0.47099999999999997</v>
      </c>
      <c r="D23" s="55">
        <v>0</v>
      </c>
      <c r="E23" s="55">
        <v>135.316</v>
      </c>
      <c r="F23" s="55">
        <v>532.85500000000002</v>
      </c>
      <c r="G23" s="55">
        <v>988.80399999999997</v>
      </c>
      <c r="H23" s="55">
        <v>0</v>
      </c>
      <c r="I23" s="55">
        <v>34.732999999999997</v>
      </c>
      <c r="J23" s="55">
        <v>0</v>
      </c>
      <c r="K23" s="55">
        <v>4813.4179999999997</v>
      </c>
      <c r="L23" s="55">
        <v>891.52499999999998</v>
      </c>
      <c r="M23" s="55">
        <v>5739.6760000000004</v>
      </c>
    </row>
    <row r="24" spans="1:13" ht="13" x14ac:dyDescent="0.3">
      <c r="A24" s="10" t="s">
        <v>50</v>
      </c>
      <c r="B24" s="55">
        <v>925.16099999999994</v>
      </c>
      <c r="C24" s="55">
        <v>0.13300000000000001</v>
      </c>
      <c r="D24" s="55">
        <v>0</v>
      </c>
      <c r="E24" s="55">
        <v>117.286</v>
      </c>
      <c r="F24" s="55">
        <v>309.78300000000002</v>
      </c>
      <c r="G24" s="55">
        <v>1352.3630000000001</v>
      </c>
      <c r="H24" s="55">
        <v>0</v>
      </c>
      <c r="I24" s="55">
        <v>32.179000000000002</v>
      </c>
      <c r="J24" s="55">
        <v>0</v>
      </c>
      <c r="K24" s="55">
        <v>3520.2260000000001</v>
      </c>
      <c r="L24" s="55">
        <v>1305.1279999999999</v>
      </c>
      <c r="M24" s="55">
        <v>4857.5330000000004</v>
      </c>
    </row>
    <row r="25" spans="1:13" ht="13" x14ac:dyDescent="0.3">
      <c r="A25" s="10" t="s">
        <v>51</v>
      </c>
      <c r="B25" s="55">
        <v>426.42200000000003</v>
      </c>
      <c r="C25" s="55">
        <v>0.16600000000000001</v>
      </c>
      <c r="D25" s="55">
        <v>0</v>
      </c>
      <c r="E25" s="55">
        <v>75.972999999999999</v>
      </c>
      <c r="F25" s="55">
        <v>316.24900000000002</v>
      </c>
      <c r="G25" s="55">
        <v>818.81100000000004</v>
      </c>
      <c r="H25" s="55">
        <v>0</v>
      </c>
      <c r="I25" s="55">
        <v>33.335999999999999</v>
      </c>
      <c r="J25" s="55">
        <v>0</v>
      </c>
      <c r="K25" s="55">
        <v>5509.2340000000004</v>
      </c>
      <c r="L25" s="55">
        <v>1711.29</v>
      </c>
      <c r="M25" s="55">
        <v>7253.86</v>
      </c>
    </row>
    <row r="26" spans="1:13" ht="13" thickBot="1" x14ac:dyDescent="0.3">
      <c r="A26" s="78" t="s">
        <v>52</v>
      </c>
      <c r="B26" s="64">
        <v>1671.7449999999999</v>
      </c>
      <c r="C26" s="64">
        <v>0.77</v>
      </c>
      <c r="D26" s="64">
        <v>0</v>
      </c>
      <c r="E26" s="64">
        <v>328.57499999999999</v>
      </c>
      <c r="F26" s="64">
        <v>1158.8870000000002</v>
      </c>
      <c r="G26" s="64">
        <v>3159.9780000000001</v>
      </c>
      <c r="H26" s="64">
        <v>0</v>
      </c>
      <c r="I26" s="64">
        <v>100.248</v>
      </c>
      <c r="J26" s="64">
        <v>0</v>
      </c>
      <c r="K26" s="64">
        <v>13842.878000000001</v>
      </c>
      <c r="L26" s="64">
        <v>3907.9429999999998</v>
      </c>
      <c r="M26" s="64">
        <v>17851.069</v>
      </c>
    </row>
    <row r="27" spans="1:13" ht="13" x14ac:dyDescent="0.3">
      <c r="A27" s="10" t="s">
        <v>53</v>
      </c>
      <c r="B27" s="55">
        <v>0</v>
      </c>
      <c r="C27" s="55">
        <v>0</v>
      </c>
      <c r="D27" s="55">
        <v>0</v>
      </c>
      <c r="E27" s="55">
        <v>561.21299999999997</v>
      </c>
      <c r="F27" s="55">
        <v>204.726</v>
      </c>
      <c r="G27" s="55">
        <v>765.93799999999999</v>
      </c>
      <c r="H27" s="55">
        <v>0</v>
      </c>
      <c r="I27" s="55">
        <v>47.536999999999999</v>
      </c>
      <c r="J27" s="55">
        <v>0</v>
      </c>
      <c r="K27" s="55">
        <v>4323.1989999999996</v>
      </c>
      <c r="L27" s="55">
        <v>1249.5930000000001</v>
      </c>
      <c r="M27" s="55">
        <v>5620.3289999999997</v>
      </c>
    </row>
    <row r="28" spans="1:13" ht="13" x14ac:dyDescent="0.3">
      <c r="A28" s="10" t="s">
        <v>1</v>
      </c>
      <c r="B28" s="55">
        <v>237.738</v>
      </c>
      <c r="C28" s="55">
        <v>0.84099999999999997</v>
      </c>
      <c r="D28" s="55">
        <v>0</v>
      </c>
      <c r="E28" s="55">
        <v>201.03800000000001</v>
      </c>
      <c r="F28" s="55">
        <v>434.76</v>
      </c>
      <c r="G28" s="55">
        <v>874.37599999999998</v>
      </c>
      <c r="H28" s="55">
        <v>0</v>
      </c>
      <c r="I28" s="55">
        <v>27.782</v>
      </c>
      <c r="J28" s="55">
        <v>0</v>
      </c>
      <c r="K28" s="55">
        <v>5954.674</v>
      </c>
      <c r="L28" s="55">
        <v>1548.7739999999999</v>
      </c>
      <c r="M28" s="55">
        <v>7531.2309999999998</v>
      </c>
    </row>
    <row r="29" spans="1:13" ht="13" x14ac:dyDescent="0.3">
      <c r="A29" s="10" t="s">
        <v>54</v>
      </c>
      <c r="B29" s="55">
        <v>26.794</v>
      </c>
      <c r="C29" s="55">
        <v>0.158</v>
      </c>
      <c r="D29" s="55">
        <v>0</v>
      </c>
      <c r="E29" s="55">
        <v>431.75900000000001</v>
      </c>
      <c r="F29" s="55">
        <v>320.90600000000001</v>
      </c>
      <c r="G29" s="55">
        <v>779.61699999999996</v>
      </c>
      <c r="H29" s="55">
        <v>342.16300000000001</v>
      </c>
      <c r="I29" s="55">
        <v>45.218000000000004</v>
      </c>
      <c r="J29" s="55">
        <v>0</v>
      </c>
      <c r="K29" s="55">
        <v>4659.0540000000001</v>
      </c>
      <c r="L29" s="55">
        <v>1321.529</v>
      </c>
      <c r="M29" s="55">
        <v>6367.9639999999999</v>
      </c>
    </row>
    <row r="30" spans="1:13" ht="13" thickBot="1" x14ac:dyDescent="0.3">
      <c r="A30" s="78" t="s">
        <v>55</v>
      </c>
      <c r="B30" s="64">
        <v>264.53199999999998</v>
      </c>
      <c r="C30" s="64">
        <v>0.999</v>
      </c>
      <c r="D30" s="64">
        <v>0</v>
      </c>
      <c r="E30" s="64">
        <v>1194.01</v>
      </c>
      <c r="F30" s="64">
        <v>960.39200000000005</v>
      </c>
      <c r="G30" s="64">
        <v>2419.9309999999996</v>
      </c>
      <c r="H30" s="64">
        <v>342.16300000000001</v>
      </c>
      <c r="I30" s="64">
        <v>120.53700000000001</v>
      </c>
      <c r="J30" s="64">
        <v>0</v>
      </c>
      <c r="K30" s="64">
        <v>14936.927</v>
      </c>
      <c r="L30" s="64">
        <v>4119.8960000000006</v>
      </c>
      <c r="M30" s="64">
        <v>19519.523999999998</v>
      </c>
    </row>
    <row r="31" spans="1:13" ht="13" x14ac:dyDescent="0.3">
      <c r="A31" s="10" t="s">
        <v>56</v>
      </c>
      <c r="B31" s="55">
        <v>383.73200000000003</v>
      </c>
      <c r="C31" s="55">
        <v>0</v>
      </c>
      <c r="D31" s="55">
        <v>0</v>
      </c>
      <c r="E31" s="55">
        <v>62.66</v>
      </c>
      <c r="F31" s="55">
        <v>365.13499999999999</v>
      </c>
      <c r="G31" s="55">
        <v>811.52800000000002</v>
      </c>
      <c r="H31" s="55">
        <v>31.027999999999999</v>
      </c>
      <c r="I31" s="55">
        <v>33.216999999999999</v>
      </c>
      <c r="J31" s="55">
        <v>0</v>
      </c>
      <c r="K31" s="55">
        <v>4940.951</v>
      </c>
      <c r="L31" s="55">
        <v>1772.6420000000001</v>
      </c>
      <c r="M31" s="55">
        <v>6777.8379999999997</v>
      </c>
    </row>
    <row r="32" spans="1:13" ht="13" x14ac:dyDescent="0.3">
      <c r="A32" s="10" t="s">
        <v>57</v>
      </c>
      <c r="B32" s="55">
        <v>272.68900000000002</v>
      </c>
      <c r="C32" s="55">
        <v>7.0999999999999994E-2</v>
      </c>
      <c r="D32" s="55">
        <v>0</v>
      </c>
      <c r="E32" s="55">
        <v>76.962000000000003</v>
      </c>
      <c r="F32" s="55">
        <v>247.28700000000001</v>
      </c>
      <c r="G32" s="55">
        <v>597.00800000000004</v>
      </c>
      <c r="H32" s="55">
        <v>0</v>
      </c>
      <c r="I32" s="55">
        <v>101.342</v>
      </c>
      <c r="J32" s="55">
        <v>0</v>
      </c>
      <c r="K32" s="55">
        <v>4552.473</v>
      </c>
      <c r="L32" s="55">
        <v>1707.6880000000001</v>
      </c>
      <c r="M32" s="55">
        <v>6361.5029999999997</v>
      </c>
    </row>
    <row r="33" spans="1:13" ht="13" x14ac:dyDescent="0.3">
      <c r="A33" s="10" t="s">
        <v>58</v>
      </c>
      <c r="B33" s="55">
        <v>0</v>
      </c>
      <c r="C33" s="55">
        <v>0.29299999999999998</v>
      </c>
      <c r="D33" s="55">
        <v>0</v>
      </c>
      <c r="E33" s="55">
        <v>1077.2550000000001</v>
      </c>
      <c r="F33" s="55">
        <v>357.93</v>
      </c>
      <c r="G33" s="55">
        <v>1435.4770000000001</v>
      </c>
      <c r="H33" s="55">
        <v>0</v>
      </c>
      <c r="I33" s="55">
        <v>0.91900000000000004</v>
      </c>
      <c r="J33" s="55">
        <v>0</v>
      </c>
      <c r="K33" s="55">
        <v>2432.02</v>
      </c>
      <c r="L33" s="55">
        <v>1166.922</v>
      </c>
      <c r="M33" s="55">
        <v>3599.8609999999999</v>
      </c>
    </row>
    <row r="34" spans="1:13" ht="13" thickBot="1" x14ac:dyDescent="0.3">
      <c r="A34" s="78" t="s">
        <v>59</v>
      </c>
      <c r="B34" s="64">
        <v>656.42100000000005</v>
      </c>
      <c r="C34" s="64">
        <v>0.36399999999999999</v>
      </c>
      <c r="D34" s="64">
        <v>0</v>
      </c>
      <c r="E34" s="64">
        <v>1216.8770000000002</v>
      </c>
      <c r="F34" s="64">
        <v>970.35200000000009</v>
      </c>
      <c r="G34" s="64">
        <v>2844.0129999999999</v>
      </c>
      <c r="H34" s="64">
        <v>31.027999999999999</v>
      </c>
      <c r="I34" s="64">
        <v>135.47800000000001</v>
      </c>
      <c r="J34" s="64">
        <v>0</v>
      </c>
      <c r="K34" s="64">
        <v>11925.444</v>
      </c>
      <c r="L34" s="64">
        <v>4647.2520000000004</v>
      </c>
      <c r="M34" s="64">
        <v>16739.202000000001</v>
      </c>
    </row>
    <row r="35" spans="1:13" ht="13" x14ac:dyDescent="0.3">
      <c r="A35" s="10" t="s">
        <v>60</v>
      </c>
      <c r="B35" s="55">
        <v>581.16200000000003</v>
      </c>
      <c r="C35" s="55">
        <v>3.1E-2</v>
      </c>
      <c r="D35" s="55">
        <v>0</v>
      </c>
      <c r="E35" s="55">
        <v>459.60700000000003</v>
      </c>
      <c r="F35" s="55">
        <v>395.815</v>
      </c>
      <c r="G35" s="55">
        <v>1436.615</v>
      </c>
      <c r="H35" s="55">
        <v>0</v>
      </c>
      <c r="I35" s="55">
        <v>1.679</v>
      </c>
      <c r="J35" s="55">
        <v>0</v>
      </c>
      <c r="K35" s="55">
        <v>591.80899999999997</v>
      </c>
      <c r="L35" s="55">
        <v>1825.04</v>
      </c>
      <c r="M35" s="55">
        <v>2418.5279999999998</v>
      </c>
    </row>
    <row r="36" spans="1:13" ht="13" x14ac:dyDescent="0.3">
      <c r="A36" s="10" t="s">
        <v>61</v>
      </c>
      <c r="B36" s="55">
        <v>0.28799999999999998</v>
      </c>
      <c r="C36" s="55">
        <v>0</v>
      </c>
      <c r="D36" s="55">
        <v>8.8999999999999996E-2</v>
      </c>
      <c r="E36" s="55">
        <v>1687.3779999999999</v>
      </c>
      <c r="F36" s="55">
        <v>588.21500000000003</v>
      </c>
      <c r="G36" s="55">
        <v>2275.9690000000001</v>
      </c>
      <c r="H36" s="55">
        <v>0</v>
      </c>
      <c r="I36" s="55">
        <v>57.201999999999998</v>
      </c>
      <c r="J36" s="55">
        <v>0</v>
      </c>
      <c r="K36" s="55">
        <v>329.23899999999998</v>
      </c>
      <c r="L36" s="55">
        <v>1141.778</v>
      </c>
      <c r="M36" s="55">
        <v>1528.22</v>
      </c>
    </row>
    <row r="37" spans="1:13" ht="13" x14ac:dyDescent="0.3">
      <c r="A37" s="10" t="s">
        <v>62</v>
      </c>
      <c r="B37" s="55">
        <v>260.51</v>
      </c>
      <c r="C37" s="55">
        <v>0.95599999999999996</v>
      </c>
      <c r="D37" s="55">
        <v>0</v>
      </c>
      <c r="E37" s="55">
        <v>545.29100000000005</v>
      </c>
      <c r="F37" s="55">
        <v>290.19799999999998</v>
      </c>
      <c r="G37" s="55">
        <v>1096.954</v>
      </c>
      <c r="H37" s="55">
        <v>0</v>
      </c>
      <c r="I37" s="55">
        <v>0.97899999999999998</v>
      </c>
      <c r="J37" s="55">
        <v>0</v>
      </c>
      <c r="K37" s="55">
        <v>2819.2860000000001</v>
      </c>
      <c r="L37" s="55">
        <v>812.93600000000004</v>
      </c>
      <c r="M37" s="55">
        <v>3633.2020000000002</v>
      </c>
    </row>
    <row r="38" spans="1:13" ht="13" thickBot="1" x14ac:dyDescent="0.3">
      <c r="A38" s="78" t="s">
        <v>63</v>
      </c>
      <c r="B38" s="64">
        <v>841.96</v>
      </c>
      <c r="C38" s="64">
        <v>0.98699999999999999</v>
      </c>
      <c r="D38" s="64">
        <v>8.8999999999999996E-2</v>
      </c>
      <c r="E38" s="64">
        <v>2692.2760000000003</v>
      </c>
      <c r="F38" s="64">
        <v>1274.2280000000001</v>
      </c>
      <c r="G38" s="64">
        <v>4809.5379999999996</v>
      </c>
      <c r="H38" s="64">
        <v>0</v>
      </c>
      <c r="I38" s="64">
        <v>59.86</v>
      </c>
      <c r="J38" s="64">
        <v>0</v>
      </c>
      <c r="K38" s="64">
        <v>3740.3339999999998</v>
      </c>
      <c r="L38" s="64">
        <v>3779.7540000000004</v>
      </c>
      <c r="M38" s="64">
        <v>7579.95</v>
      </c>
    </row>
    <row r="39" spans="1:13" ht="13" thickBot="1" x14ac:dyDescent="0.3">
      <c r="A39" s="78" t="s">
        <v>66</v>
      </c>
      <c r="B39" s="64">
        <v>3434.6579999999999</v>
      </c>
      <c r="C39" s="64">
        <v>3.12</v>
      </c>
      <c r="D39" s="64">
        <v>8.8999999999999996E-2</v>
      </c>
      <c r="E39" s="64">
        <v>5431.7380000000012</v>
      </c>
      <c r="F39" s="64">
        <v>4363.8590000000004</v>
      </c>
      <c r="G39" s="64">
        <v>13233.46</v>
      </c>
      <c r="H39" s="64">
        <v>373.19100000000003</v>
      </c>
      <c r="I39" s="64">
        <v>416.12300000000005</v>
      </c>
      <c r="J39" s="64">
        <v>0</v>
      </c>
      <c r="K39" s="64">
        <v>44445.582999999999</v>
      </c>
      <c r="L39" s="64">
        <v>16454.845000000001</v>
      </c>
      <c r="M39" s="64">
        <v>61689.744999999995</v>
      </c>
    </row>
    <row r="40" spans="1:13" ht="13" x14ac:dyDescent="0.3">
      <c r="A40" s="10" t="s">
        <v>67</v>
      </c>
      <c r="B40" s="55">
        <v>373.15199999999999</v>
      </c>
      <c r="C40" s="55">
        <v>0</v>
      </c>
      <c r="D40" s="55">
        <v>0</v>
      </c>
      <c r="E40" s="55">
        <v>1268.549</v>
      </c>
      <c r="F40" s="55">
        <v>184.279</v>
      </c>
      <c r="G40" s="55">
        <v>1825.98</v>
      </c>
      <c r="H40" s="55">
        <v>0</v>
      </c>
      <c r="I40" s="55">
        <v>19.356999999999999</v>
      </c>
      <c r="J40" s="55">
        <v>0</v>
      </c>
      <c r="K40" s="55">
        <v>4225.8760000000002</v>
      </c>
      <c r="L40" s="55">
        <v>377.88600000000002</v>
      </c>
      <c r="M40" s="55">
        <v>4623.1189999999997</v>
      </c>
    </row>
    <row r="41" spans="1:13" ht="13" x14ac:dyDescent="0.3">
      <c r="A41" s="10" t="s">
        <v>50</v>
      </c>
      <c r="B41" s="55">
        <v>283.767</v>
      </c>
      <c r="C41" s="55">
        <v>0.182</v>
      </c>
      <c r="D41" s="55">
        <v>0</v>
      </c>
      <c r="E41" s="55">
        <v>357.56099999999998</v>
      </c>
      <c r="F41" s="55">
        <v>115.295</v>
      </c>
      <c r="G41" s="55">
        <v>756.80499999999995</v>
      </c>
      <c r="H41" s="55">
        <v>0</v>
      </c>
      <c r="I41" s="55">
        <v>38.588000000000001</v>
      </c>
      <c r="J41" s="55">
        <v>0</v>
      </c>
      <c r="K41" s="55">
        <v>2823.5909999999999</v>
      </c>
      <c r="L41" s="55">
        <v>321.315</v>
      </c>
      <c r="M41" s="55">
        <v>3183.4940000000001</v>
      </c>
    </row>
    <row r="42" spans="1:13" ht="13" x14ac:dyDescent="0.3">
      <c r="A42" s="10" t="s">
        <v>51</v>
      </c>
      <c r="B42" s="55">
        <v>370.149</v>
      </c>
      <c r="C42" s="55">
        <v>0</v>
      </c>
      <c r="D42" s="55">
        <v>0</v>
      </c>
      <c r="E42" s="55">
        <v>807.70399999999995</v>
      </c>
      <c r="F42" s="55">
        <v>51.195999999999998</v>
      </c>
      <c r="G42" s="55">
        <v>1229.049</v>
      </c>
      <c r="H42" s="55">
        <v>0</v>
      </c>
      <c r="I42" s="55">
        <v>9.4390000000000001</v>
      </c>
      <c r="J42" s="55">
        <v>0</v>
      </c>
      <c r="K42" s="55">
        <v>4488.7749999999996</v>
      </c>
      <c r="L42" s="55">
        <v>837.20399999999995</v>
      </c>
      <c r="M42" s="55">
        <v>5335.4179999999997</v>
      </c>
    </row>
    <row r="43" spans="1:13" ht="13" thickBot="1" x14ac:dyDescent="0.3">
      <c r="A43" s="78" t="s">
        <v>52</v>
      </c>
      <c r="B43" s="64">
        <v>1027.068</v>
      </c>
      <c r="C43" s="64">
        <v>0.182</v>
      </c>
      <c r="D43" s="64">
        <v>0</v>
      </c>
      <c r="E43" s="64">
        <v>2433.8139999999999</v>
      </c>
      <c r="F43" s="64">
        <v>350.77</v>
      </c>
      <c r="G43" s="64">
        <v>3811.8339999999998</v>
      </c>
      <c r="H43" s="64">
        <v>0</v>
      </c>
      <c r="I43" s="64">
        <v>67.384</v>
      </c>
      <c r="J43" s="64">
        <v>0</v>
      </c>
      <c r="K43" s="64">
        <v>11538.242</v>
      </c>
      <c r="L43" s="64">
        <v>1536.405</v>
      </c>
      <c r="M43" s="64">
        <v>13142.030999999999</v>
      </c>
    </row>
    <row r="44" spans="1:13" ht="13" x14ac:dyDescent="0.3">
      <c r="A44" s="10" t="s">
        <v>53</v>
      </c>
      <c r="B44" s="55">
        <v>226.45400000000001</v>
      </c>
      <c r="C44" s="55">
        <v>0.36099999999999999</v>
      </c>
      <c r="D44" s="55">
        <v>0</v>
      </c>
      <c r="E44" s="55">
        <v>720.95</v>
      </c>
      <c r="F44" s="55">
        <v>333.69299999999998</v>
      </c>
      <c r="G44" s="55">
        <v>1281.4580000000001</v>
      </c>
      <c r="H44" s="55">
        <v>0</v>
      </c>
      <c r="I44" s="55">
        <v>14.122999999999999</v>
      </c>
      <c r="J44" s="55">
        <v>0</v>
      </c>
      <c r="K44" s="55">
        <v>4133.933</v>
      </c>
      <c r="L44" s="55">
        <v>905.67</v>
      </c>
      <c r="M44" s="55">
        <v>5053.7259999999997</v>
      </c>
    </row>
    <row r="45" spans="1:13" ht="13" x14ac:dyDescent="0.3">
      <c r="A45" s="10" t="s">
        <v>1</v>
      </c>
      <c r="B45" s="55">
        <v>252.65100000000001</v>
      </c>
      <c r="C45" s="55">
        <v>0</v>
      </c>
      <c r="D45" s="55">
        <v>0</v>
      </c>
      <c r="E45" s="55">
        <v>1607.018</v>
      </c>
      <c r="F45" s="55">
        <v>115.581</v>
      </c>
      <c r="G45" s="55">
        <v>1975.25</v>
      </c>
      <c r="H45" s="55">
        <v>0</v>
      </c>
      <c r="I45" s="55">
        <v>19.739000000000001</v>
      </c>
      <c r="J45" s="55">
        <v>0</v>
      </c>
      <c r="K45" s="55">
        <v>3746.9290000000001</v>
      </c>
      <c r="L45" s="55">
        <v>901.42700000000002</v>
      </c>
      <c r="M45" s="55">
        <v>4668.0950000000003</v>
      </c>
    </row>
    <row r="46" spans="1:13" ht="13" x14ac:dyDescent="0.3">
      <c r="A46" s="10" t="s">
        <v>54</v>
      </c>
      <c r="B46" s="55">
        <v>2.0569999999999999</v>
      </c>
      <c r="C46" s="55">
        <v>0.22900000000000001</v>
      </c>
      <c r="D46" s="55">
        <v>0</v>
      </c>
      <c r="E46" s="55">
        <v>1658.712</v>
      </c>
      <c r="F46" s="55">
        <v>251.405</v>
      </c>
      <c r="G46" s="55">
        <v>1912.403</v>
      </c>
      <c r="H46" s="55">
        <v>12.712999999999999</v>
      </c>
      <c r="I46" s="55">
        <v>64.766999999999996</v>
      </c>
      <c r="J46" s="55">
        <v>0</v>
      </c>
      <c r="K46" s="55">
        <v>2897.01</v>
      </c>
      <c r="L46" s="55">
        <v>529.82600000000002</v>
      </c>
      <c r="M46" s="55">
        <v>3504.3159999999998</v>
      </c>
    </row>
    <row r="47" spans="1:13" ht="13" thickBot="1" x14ac:dyDescent="0.3">
      <c r="A47" s="78" t="s">
        <v>55</v>
      </c>
      <c r="B47" s="64">
        <v>481.16200000000003</v>
      </c>
      <c r="C47" s="64">
        <v>0.59</v>
      </c>
      <c r="D47" s="64">
        <v>0</v>
      </c>
      <c r="E47" s="64">
        <v>3986.68</v>
      </c>
      <c r="F47" s="64">
        <v>700.67899999999997</v>
      </c>
      <c r="G47" s="64">
        <v>5169.1109999999999</v>
      </c>
      <c r="H47" s="64">
        <v>12.712999999999999</v>
      </c>
      <c r="I47" s="64">
        <v>98.628999999999991</v>
      </c>
      <c r="J47" s="64">
        <v>0</v>
      </c>
      <c r="K47" s="64">
        <v>10777.871999999999</v>
      </c>
      <c r="L47" s="64">
        <v>2336.9229999999998</v>
      </c>
      <c r="M47" s="64">
        <v>13226.136999999999</v>
      </c>
    </row>
    <row r="48" spans="1:13" ht="13" x14ac:dyDescent="0.3">
      <c r="A48" s="10" t="s">
        <v>56</v>
      </c>
      <c r="B48" s="55">
        <v>304.50299999999999</v>
      </c>
      <c r="C48" s="55">
        <v>0.38700000000000001</v>
      </c>
      <c r="D48" s="55">
        <v>0</v>
      </c>
      <c r="E48" s="55">
        <v>66.563999999999993</v>
      </c>
      <c r="F48" s="55">
        <v>77.546000000000006</v>
      </c>
      <c r="G48" s="55">
        <v>449.00099999999998</v>
      </c>
      <c r="H48" s="55">
        <v>0</v>
      </c>
      <c r="I48" s="55">
        <v>0</v>
      </c>
      <c r="J48" s="55">
        <v>0</v>
      </c>
      <c r="K48" s="55">
        <v>1515.566</v>
      </c>
      <c r="L48" s="55">
        <v>657.22799999999995</v>
      </c>
      <c r="M48" s="55">
        <v>2172.7939999999999</v>
      </c>
    </row>
    <row r="49" spans="1:13" ht="13" x14ac:dyDescent="0.3">
      <c r="A49" s="10" t="s">
        <v>57</v>
      </c>
      <c r="B49" s="55">
        <v>251.83799999999999</v>
      </c>
      <c r="C49" s="55">
        <v>0</v>
      </c>
      <c r="D49" s="55">
        <v>0</v>
      </c>
      <c r="E49" s="55">
        <v>1200.0809999999999</v>
      </c>
      <c r="F49" s="55">
        <v>69.947999999999993</v>
      </c>
      <c r="G49" s="55">
        <v>1521.866</v>
      </c>
      <c r="H49" s="55">
        <v>0</v>
      </c>
      <c r="I49" s="55">
        <v>11.337</v>
      </c>
      <c r="J49" s="55">
        <v>0</v>
      </c>
      <c r="K49" s="55">
        <v>1583.1679999999999</v>
      </c>
      <c r="L49" s="55">
        <v>1001.215</v>
      </c>
      <c r="M49" s="55">
        <v>2595.7199999999998</v>
      </c>
    </row>
    <row r="50" spans="1:13" ht="13" x14ac:dyDescent="0.3">
      <c r="A50" s="10" t="s">
        <v>58</v>
      </c>
      <c r="B50" s="55">
        <v>238.10499999999999</v>
      </c>
      <c r="C50" s="55">
        <v>0</v>
      </c>
      <c r="D50" s="55">
        <v>0</v>
      </c>
      <c r="E50" s="55">
        <v>1122.5429999999999</v>
      </c>
      <c r="F50" s="55">
        <v>200.16300000000001</v>
      </c>
      <c r="G50" s="55">
        <v>1560.8119999999999</v>
      </c>
      <c r="H50" s="55">
        <v>0</v>
      </c>
      <c r="I50" s="55">
        <v>10.542999999999999</v>
      </c>
      <c r="J50" s="55">
        <v>0</v>
      </c>
      <c r="K50" s="55">
        <v>1858.5329999999999</v>
      </c>
      <c r="L50" s="55">
        <v>676.16600000000005</v>
      </c>
      <c r="M50" s="55">
        <v>2545.2429999999999</v>
      </c>
    </row>
    <row r="51" spans="1:13" ht="13" thickBot="1" x14ac:dyDescent="0.3">
      <c r="A51" s="78" t="s">
        <v>59</v>
      </c>
      <c r="B51" s="64">
        <v>794.44600000000003</v>
      </c>
      <c r="C51" s="64">
        <v>0.38700000000000001</v>
      </c>
      <c r="D51" s="64">
        <v>0</v>
      </c>
      <c r="E51" s="64">
        <v>2389.1880000000001</v>
      </c>
      <c r="F51" s="64">
        <v>347.65700000000004</v>
      </c>
      <c r="G51" s="64">
        <v>3531.6790000000001</v>
      </c>
      <c r="H51" s="64">
        <v>0</v>
      </c>
      <c r="I51" s="64">
        <v>21.88</v>
      </c>
      <c r="J51" s="64">
        <v>0</v>
      </c>
      <c r="K51" s="64">
        <v>4957.2669999999998</v>
      </c>
      <c r="L51" s="64">
        <v>2334.6089999999999</v>
      </c>
      <c r="M51" s="64">
        <v>7313.7569999999996</v>
      </c>
    </row>
    <row r="52" spans="1:13" ht="13" x14ac:dyDescent="0.3">
      <c r="A52" s="58" t="s">
        <v>60</v>
      </c>
      <c r="B52" s="55">
        <v>196.62700000000001</v>
      </c>
      <c r="C52" s="55">
        <v>0.122</v>
      </c>
      <c r="D52" s="55">
        <v>0</v>
      </c>
      <c r="E52" s="55">
        <v>783.25099999999998</v>
      </c>
      <c r="F52" s="55">
        <v>352.25299999999999</v>
      </c>
      <c r="G52" s="55">
        <v>1332.2529999999999</v>
      </c>
      <c r="H52" s="55">
        <v>0</v>
      </c>
      <c r="I52" s="55">
        <v>9.8879999999999999</v>
      </c>
      <c r="J52" s="55">
        <v>0</v>
      </c>
      <c r="K52" s="55">
        <v>2165.6999999999998</v>
      </c>
      <c r="L52" s="55">
        <v>529.80100000000004</v>
      </c>
      <c r="M52" s="55">
        <v>2705.39</v>
      </c>
    </row>
    <row r="53" spans="1:13" ht="13" x14ac:dyDescent="0.3">
      <c r="A53" s="58" t="s">
        <v>61</v>
      </c>
      <c r="B53" s="55">
        <v>0</v>
      </c>
      <c r="C53" s="55">
        <v>0.16500000000000001</v>
      </c>
      <c r="D53" s="55">
        <v>0</v>
      </c>
      <c r="E53" s="55">
        <v>1651.491</v>
      </c>
      <c r="F53" s="55">
        <v>242.50299999999999</v>
      </c>
      <c r="G53" s="55">
        <v>1894.1590000000001</v>
      </c>
      <c r="H53" s="55">
        <v>0</v>
      </c>
      <c r="I53" s="55">
        <v>2.6440000000000001</v>
      </c>
      <c r="J53" s="55">
        <v>0</v>
      </c>
      <c r="K53" s="55">
        <v>1579.2560000000001</v>
      </c>
      <c r="L53" s="55">
        <v>669.08399999999995</v>
      </c>
      <c r="M53" s="55">
        <v>2250.9839999999999</v>
      </c>
    </row>
    <row r="54" spans="1:13" ht="13" x14ac:dyDescent="0.3">
      <c r="A54" s="66" t="s">
        <v>4</v>
      </c>
      <c r="B54" s="55">
        <v>174.00899999999999</v>
      </c>
      <c r="C54" s="55">
        <v>0.183</v>
      </c>
      <c r="D54" s="55">
        <v>0</v>
      </c>
      <c r="E54" s="55">
        <v>1604.2660000000001</v>
      </c>
      <c r="F54" s="55">
        <v>71.010999999999996</v>
      </c>
      <c r="G54" s="55">
        <v>1849.4690000000001</v>
      </c>
      <c r="H54" s="55">
        <v>0</v>
      </c>
      <c r="I54" s="55">
        <v>0</v>
      </c>
      <c r="J54" s="55">
        <v>0</v>
      </c>
      <c r="K54" s="55">
        <v>1586.329</v>
      </c>
      <c r="L54" s="55">
        <v>141.97900000000001</v>
      </c>
      <c r="M54" s="55">
        <v>1728.307</v>
      </c>
    </row>
    <row r="55" spans="1:13" ht="13" thickBot="1" x14ac:dyDescent="0.3">
      <c r="A55" s="78" t="s">
        <v>63</v>
      </c>
      <c r="B55" s="64">
        <v>370.63599999999997</v>
      </c>
      <c r="C55" s="64">
        <v>0.47000000000000003</v>
      </c>
      <c r="D55" s="64">
        <v>0</v>
      </c>
      <c r="E55" s="64">
        <v>4039.0080000000003</v>
      </c>
      <c r="F55" s="64">
        <v>665.76699999999994</v>
      </c>
      <c r="G55" s="64">
        <v>5075.8810000000003</v>
      </c>
      <c r="H55" s="64">
        <v>0</v>
      </c>
      <c r="I55" s="64">
        <v>12.532</v>
      </c>
      <c r="J55" s="64">
        <v>0</v>
      </c>
      <c r="K55" s="64">
        <v>5331.2849999999999</v>
      </c>
      <c r="L55" s="64">
        <v>1340.864</v>
      </c>
      <c r="M55" s="64">
        <v>6684.6809999999996</v>
      </c>
    </row>
    <row r="56" spans="1:13" ht="13" thickBot="1" x14ac:dyDescent="0.3">
      <c r="A56" s="78" t="s">
        <v>70</v>
      </c>
      <c r="B56" s="64">
        <v>2673.3119999999999</v>
      </c>
      <c r="C56" s="64">
        <v>1.629</v>
      </c>
      <c r="D56" s="64">
        <v>0</v>
      </c>
      <c r="E56" s="64">
        <v>12848.69</v>
      </c>
      <c r="F56" s="64">
        <v>2064.873</v>
      </c>
      <c r="G56" s="64">
        <v>17588.505000000001</v>
      </c>
      <c r="H56" s="64">
        <v>12.712999999999999</v>
      </c>
      <c r="I56" s="64">
        <v>200.42499999999998</v>
      </c>
      <c r="J56" s="64">
        <v>0</v>
      </c>
      <c r="K56" s="64">
        <v>32604.666000000001</v>
      </c>
      <c r="L56" s="64">
        <v>7548.8009999999995</v>
      </c>
      <c r="M56" s="64">
        <v>40366.605999999992</v>
      </c>
    </row>
  </sheetData>
  <mergeCells count="2">
    <mergeCell ref="B4:G4"/>
    <mergeCell ref="H4:M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8"/>
  <sheetViews>
    <sheetView topLeftCell="A31" workbookViewId="0">
      <selection sqref="A1:A1048576"/>
    </sheetView>
  </sheetViews>
  <sheetFormatPr defaultColWidth="9.1796875" defaultRowHeight="12.5" x14ac:dyDescent="0.25"/>
  <cols>
    <col min="1" max="4" width="9.1796875" style="1"/>
    <col min="5" max="5" width="7.81640625" style="1" customWidth="1"/>
    <col min="6" max="13" width="9.1796875" style="1"/>
    <col min="14" max="14" width="9.7265625" style="1" bestFit="1" customWidth="1"/>
    <col min="15" max="15" width="10.81640625" style="1" customWidth="1"/>
    <col min="16" max="16384" width="9.1796875" style="1"/>
  </cols>
  <sheetData>
    <row r="1" spans="1:32" x14ac:dyDescent="0.25">
      <c r="A1" s="4" t="s">
        <v>97</v>
      </c>
      <c r="B1" s="4"/>
      <c r="C1" s="4"/>
      <c r="D1" s="4"/>
      <c r="E1" s="4"/>
      <c r="F1" s="4"/>
      <c r="G1" s="4"/>
      <c r="H1" s="4"/>
      <c r="I1" s="4"/>
      <c r="J1" s="4"/>
      <c r="K1" s="4"/>
      <c r="L1" s="4"/>
      <c r="M1" s="4"/>
      <c r="N1" s="4"/>
      <c r="O1" s="4"/>
      <c r="S1" s="5"/>
      <c r="T1" s="4" t="s">
        <v>98</v>
      </c>
      <c r="U1" s="4"/>
      <c r="V1" s="4"/>
      <c r="W1" s="4"/>
      <c r="X1" s="4"/>
      <c r="Y1" s="4"/>
      <c r="Z1" s="4"/>
      <c r="AA1" s="4"/>
      <c r="AB1" s="4"/>
      <c r="AC1" s="4"/>
      <c r="AD1" s="4"/>
      <c r="AE1" s="4"/>
      <c r="AF1" s="4"/>
    </row>
    <row r="2" spans="1:32" x14ac:dyDescent="0.25">
      <c r="A2" s="5"/>
      <c r="B2" s="5"/>
      <c r="C2" s="5"/>
      <c r="D2" s="5"/>
      <c r="E2" s="5"/>
      <c r="F2" s="5"/>
      <c r="G2" s="5"/>
      <c r="H2" s="5"/>
      <c r="I2" s="5"/>
      <c r="J2" s="5"/>
      <c r="K2" s="5"/>
      <c r="L2" s="5"/>
      <c r="M2" s="5"/>
      <c r="N2" s="5"/>
      <c r="O2" s="5"/>
      <c r="S2" s="5"/>
      <c r="T2" s="5"/>
      <c r="U2" s="5"/>
      <c r="V2" s="5"/>
      <c r="W2" s="5"/>
      <c r="X2" s="5"/>
      <c r="Y2" s="5"/>
      <c r="Z2" s="5"/>
      <c r="AA2" s="5"/>
      <c r="AB2" s="5"/>
      <c r="AC2" s="5"/>
      <c r="AD2" s="5"/>
      <c r="AE2" s="5"/>
      <c r="AF2" s="5"/>
    </row>
    <row r="3" spans="1:32" ht="31.5" thickBot="1" x14ac:dyDescent="0.35">
      <c r="A3" s="9" t="s">
        <v>10</v>
      </c>
      <c r="B3" s="110" t="s">
        <v>11</v>
      </c>
      <c r="C3" s="110" t="s">
        <v>12</v>
      </c>
      <c r="D3" s="110" t="s">
        <v>72</v>
      </c>
      <c r="E3" s="110" t="s">
        <v>13</v>
      </c>
      <c r="F3" s="110" t="s">
        <v>14</v>
      </c>
      <c r="G3" s="110" t="s">
        <v>73</v>
      </c>
      <c r="H3" s="110" t="s">
        <v>74</v>
      </c>
      <c r="I3" s="110" t="s">
        <v>75</v>
      </c>
      <c r="J3" s="110" t="s">
        <v>76</v>
      </c>
      <c r="K3" s="110" t="s">
        <v>77</v>
      </c>
      <c r="L3" s="110" t="s">
        <v>15</v>
      </c>
      <c r="M3" s="110" t="s">
        <v>78</v>
      </c>
      <c r="N3" s="110" t="s">
        <v>79</v>
      </c>
      <c r="O3" s="110" t="s">
        <v>81</v>
      </c>
      <c r="P3" s="55"/>
      <c r="Q3" s="55"/>
      <c r="R3" s="55"/>
      <c r="S3" s="62" t="s">
        <v>10</v>
      </c>
      <c r="T3" s="62" t="s">
        <v>11</v>
      </c>
      <c r="U3" s="110" t="s">
        <v>12</v>
      </c>
      <c r="V3" s="110" t="s">
        <v>72</v>
      </c>
      <c r="W3" s="110" t="s">
        <v>13</v>
      </c>
      <c r="X3" s="110" t="s">
        <v>14</v>
      </c>
      <c r="Y3" s="110" t="s">
        <v>73</v>
      </c>
      <c r="Z3" s="110" t="s">
        <v>74</v>
      </c>
      <c r="AA3" s="110" t="s">
        <v>75</v>
      </c>
      <c r="AB3" s="110" t="s">
        <v>76</v>
      </c>
      <c r="AC3" s="110" t="s">
        <v>77</v>
      </c>
      <c r="AD3" s="110" t="s">
        <v>15</v>
      </c>
      <c r="AE3" s="110" t="s">
        <v>78</v>
      </c>
      <c r="AF3" s="110" t="s">
        <v>79</v>
      </c>
    </row>
    <row r="4" spans="1:32" ht="13" x14ac:dyDescent="0.3">
      <c r="A4" s="55" t="s">
        <v>20</v>
      </c>
      <c r="B4" s="55">
        <v>532.69100000000003</v>
      </c>
      <c r="C4" s="55">
        <v>242.12100000000001</v>
      </c>
      <c r="D4" s="55">
        <v>1156.9860000000001</v>
      </c>
      <c r="E4" s="55">
        <v>598.10599999999999</v>
      </c>
      <c r="F4" s="55">
        <v>70.224999999999994</v>
      </c>
      <c r="G4" s="55">
        <v>452.50599999999997</v>
      </c>
      <c r="H4" s="55">
        <v>307.92500000000001</v>
      </c>
      <c r="I4" s="55">
        <v>74.588999999999999</v>
      </c>
      <c r="J4" s="55">
        <v>146.66800000000001</v>
      </c>
      <c r="K4" s="55">
        <v>379.74299999999999</v>
      </c>
      <c r="L4" s="55">
        <v>151.81899999999999</v>
      </c>
      <c r="M4" s="55">
        <v>209.44999999999891</v>
      </c>
      <c r="N4" s="55">
        <v>4322.8289999999997</v>
      </c>
      <c r="O4" s="55">
        <v>54.531290505087206</v>
      </c>
      <c r="P4" s="55"/>
      <c r="Q4" s="55"/>
      <c r="R4" s="55"/>
      <c r="S4" s="55" t="s">
        <v>20</v>
      </c>
      <c r="T4" s="55">
        <f>B4/$N4*100</f>
        <v>12.322740501648344</v>
      </c>
      <c r="U4" s="55">
        <f t="shared" ref="U4:AF4" si="0">C4/$N4*100</f>
        <v>5.6009849105759217</v>
      </c>
      <c r="V4" s="55">
        <f t="shared" si="0"/>
        <v>26.764556266278404</v>
      </c>
      <c r="W4" s="55">
        <f t="shared" si="0"/>
        <v>13.835985647361948</v>
      </c>
      <c r="X4" s="55">
        <f t="shared" si="0"/>
        <v>1.6245148720895508</v>
      </c>
      <c r="Y4" s="55">
        <f t="shared" si="0"/>
        <v>10.467820957063072</v>
      </c>
      <c r="Z4" s="55">
        <f t="shared" si="0"/>
        <v>7.1232287929964393</v>
      </c>
      <c r="AA4" s="55">
        <f t="shared" si="0"/>
        <v>1.7254672808015306</v>
      </c>
      <c r="AB4" s="55">
        <f t="shared" si="0"/>
        <v>3.3928707334942008</v>
      </c>
      <c r="AC4" s="55">
        <f t="shared" si="0"/>
        <v>8.7845945328857553</v>
      </c>
      <c r="AD4" s="55">
        <f t="shared" si="0"/>
        <v>3.5120288126132215</v>
      </c>
      <c r="AE4" s="55">
        <f t="shared" si="0"/>
        <v>4.8452066921915931</v>
      </c>
      <c r="AF4" s="55">
        <f t="shared" si="0"/>
        <v>100</v>
      </c>
    </row>
    <row r="5" spans="1:32" ht="13" x14ac:dyDescent="0.3">
      <c r="A5" s="55" t="s">
        <v>19</v>
      </c>
      <c r="B5" s="55">
        <v>0.39600000000000002</v>
      </c>
      <c r="C5" s="55">
        <v>1377.319</v>
      </c>
      <c r="D5" s="55">
        <v>11.095000000000001</v>
      </c>
      <c r="E5" s="55">
        <v>339.82600000000002</v>
      </c>
      <c r="F5" s="55">
        <v>1E-3</v>
      </c>
      <c r="G5" s="55">
        <v>1.1040000000000001</v>
      </c>
      <c r="H5" s="55">
        <v>1.446</v>
      </c>
      <c r="I5" s="55">
        <v>13.708</v>
      </c>
      <c r="J5" s="55">
        <v>4.4999999999999998E-2</v>
      </c>
      <c r="K5" s="55">
        <v>1.089</v>
      </c>
      <c r="L5" s="55">
        <v>0.79600000000000004</v>
      </c>
      <c r="M5" s="55">
        <v>0.25</v>
      </c>
      <c r="N5" s="55">
        <v>1747.075</v>
      </c>
      <c r="O5" s="55">
        <v>22.038867223102098</v>
      </c>
      <c r="P5" s="55"/>
      <c r="Q5" s="55"/>
      <c r="R5" s="55"/>
      <c r="S5" s="55" t="s">
        <v>19</v>
      </c>
      <c r="T5" s="55">
        <f t="shared" ref="T5:T26" si="1">B5/$N5*100</f>
        <v>2.266645679206674E-2</v>
      </c>
      <c r="U5" s="55">
        <f t="shared" ref="U5:U26" si="2">C5/$N5*100</f>
        <v>78.835711117152954</v>
      </c>
      <c r="V5" s="55">
        <f t="shared" ref="V5:V26" si="3">D5/$N5*100</f>
        <v>0.6350614598686376</v>
      </c>
      <c r="W5" s="55">
        <f t="shared" ref="W5:W26" si="4">E5/$N5*100</f>
        <v>19.45113976217392</v>
      </c>
      <c r="X5" s="55">
        <f t="shared" ref="X5:X26" si="5">F5/$N5*100</f>
        <v>5.7238527252693785E-5</v>
      </c>
      <c r="Y5" s="55">
        <f t="shared" ref="Y5:Y26" si="6">G5/$N5*100</f>
        <v>6.3191334086973944E-2</v>
      </c>
      <c r="Z5" s="55">
        <f t="shared" ref="Z5:Z26" si="7">H5/$N5*100</f>
        <v>8.2766910407395214E-2</v>
      </c>
      <c r="AA5" s="55">
        <f t="shared" ref="AA5:AA26" si="8">I5/$N5*100</f>
        <v>0.78462573157992643</v>
      </c>
      <c r="AB5" s="55">
        <f t="shared" ref="AB5:AB26" si="9">J5/$N5*100</f>
        <v>2.5757337263712203E-3</v>
      </c>
      <c r="AC5" s="55">
        <f t="shared" ref="AC5:AC26" si="10">K5/$N5*100</f>
        <v>6.233275617818354E-2</v>
      </c>
      <c r="AD5" s="55">
        <f t="shared" ref="AD5:AD26" si="11">L5/$N5*100</f>
        <v>4.5561867693144256E-2</v>
      </c>
      <c r="AE5" s="55">
        <f t="shared" ref="AE5:AE26" si="12">M5/$N5*100</f>
        <v>1.4309631813173447E-2</v>
      </c>
      <c r="AF5" s="55">
        <f t="shared" ref="AF5:AF26" si="13">N5/$N5*100</f>
        <v>100</v>
      </c>
    </row>
    <row r="6" spans="1:32" ht="13" x14ac:dyDescent="0.3">
      <c r="A6" s="55" t="s">
        <v>105</v>
      </c>
      <c r="B6" s="55">
        <v>11.938000000000001</v>
      </c>
      <c r="C6" s="55">
        <v>0</v>
      </c>
      <c r="D6" s="55">
        <v>12.57</v>
      </c>
      <c r="E6" s="55">
        <v>0</v>
      </c>
      <c r="F6" s="55">
        <v>0</v>
      </c>
      <c r="G6" s="55">
        <v>0</v>
      </c>
      <c r="H6" s="55">
        <v>1E-3</v>
      </c>
      <c r="I6" s="55">
        <v>0</v>
      </c>
      <c r="J6" s="55">
        <v>0.64</v>
      </c>
      <c r="K6" s="55">
        <v>7.4999999999999997E-2</v>
      </c>
      <c r="L6" s="55">
        <v>3.7080000000000002</v>
      </c>
      <c r="M6" s="55">
        <v>0.1839999999999975</v>
      </c>
      <c r="N6" s="55">
        <v>29.116</v>
      </c>
      <c r="O6" s="55">
        <v>0.36729027549924342</v>
      </c>
      <c r="P6" s="55"/>
      <c r="Q6" s="55"/>
      <c r="R6" s="55"/>
      <c r="S6" s="55" t="s">
        <v>105</v>
      </c>
      <c r="T6" s="55">
        <f t="shared" si="1"/>
        <v>41.001511196592944</v>
      </c>
      <c r="U6" s="55">
        <f t="shared" si="2"/>
        <v>0</v>
      </c>
      <c r="V6" s="55">
        <f t="shared" si="3"/>
        <v>43.172139030086555</v>
      </c>
      <c r="W6" s="55">
        <f t="shared" si="4"/>
        <v>0</v>
      </c>
      <c r="X6" s="55">
        <f t="shared" si="5"/>
        <v>0</v>
      </c>
      <c r="Y6" s="55">
        <f t="shared" si="6"/>
        <v>0</v>
      </c>
      <c r="Z6" s="55">
        <f t="shared" si="7"/>
        <v>3.4345377112240689E-3</v>
      </c>
      <c r="AA6" s="55">
        <f t="shared" si="8"/>
        <v>0</v>
      </c>
      <c r="AB6" s="55">
        <f t="shared" si="9"/>
        <v>2.1981041351834043</v>
      </c>
      <c r="AC6" s="55">
        <f t="shared" si="10"/>
        <v>0.25759032834180517</v>
      </c>
      <c r="AD6" s="55">
        <f t="shared" si="11"/>
        <v>12.73526583321885</v>
      </c>
      <c r="AE6" s="55">
        <f t="shared" si="12"/>
        <v>0.63195493886522014</v>
      </c>
      <c r="AF6" s="55">
        <f t="shared" si="13"/>
        <v>100</v>
      </c>
    </row>
    <row r="7" spans="1:32" ht="13" x14ac:dyDescent="0.3">
      <c r="A7" s="55" t="s">
        <v>18</v>
      </c>
      <c r="B7" s="55">
        <v>0</v>
      </c>
      <c r="C7" s="55">
        <v>0</v>
      </c>
      <c r="D7" s="55">
        <v>0</v>
      </c>
      <c r="E7" s="55">
        <v>0</v>
      </c>
      <c r="F7" s="55">
        <v>0</v>
      </c>
      <c r="G7" s="55">
        <v>5.8999999999999997E-2</v>
      </c>
      <c r="H7" s="55">
        <v>0</v>
      </c>
      <c r="I7" s="55">
        <v>0</v>
      </c>
      <c r="J7" s="55">
        <v>2.375</v>
      </c>
      <c r="K7" s="55">
        <v>5.8999999999999997E-2</v>
      </c>
      <c r="L7" s="55">
        <v>0</v>
      </c>
      <c r="M7" s="55">
        <v>3.9999999999995595E-3</v>
      </c>
      <c r="N7" s="55">
        <v>2.4969999999999999</v>
      </c>
      <c r="O7" s="55">
        <v>3.1498963385135692E-2</v>
      </c>
      <c r="P7" s="55"/>
      <c r="Q7" s="55"/>
      <c r="R7" s="55"/>
      <c r="S7" s="55" t="s">
        <v>18</v>
      </c>
      <c r="T7" s="55">
        <f t="shared" si="1"/>
        <v>0</v>
      </c>
      <c r="U7" s="55">
        <f t="shared" si="2"/>
        <v>0</v>
      </c>
      <c r="V7" s="55">
        <f t="shared" si="3"/>
        <v>0</v>
      </c>
      <c r="W7" s="55">
        <f t="shared" si="4"/>
        <v>0</v>
      </c>
      <c r="X7" s="55">
        <f t="shared" si="5"/>
        <v>0</v>
      </c>
      <c r="Y7" s="55">
        <f t="shared" si="6"/>
        <v>2.3628354024829794</v>
      </c>
      <c r="Z7" s="55">
        <f t="shared" si="7"/>
        <v>0</v>
      </c>
      <c r="AA7" s="55">
        <f t="shared" si="8"/>
        <v>0</v>
      </c>
      <c r="AB7" s="55">
        <f t="shared" si="9"/>
        <v>95.114136964357229</v>
      </c>
      <c r="AC7" s="55">
        <f t="shared" si="10"/>
        <v>2.3628354024829794</v>
      </c>
      <c r="AD7" s="55">
        <f t="shared" si="11"/>
        <v>0</v>
      </c>
      <c r="AE7" s="55">
        <f t="shared" si="12"/>
        <v>0.16019223067679456</v>
      </c>
      <c r="AF7" s="55">
        <f t="shared" si="13"/>
        <v>100</v>
      </c>
    </row>
    <row r="8" spans="1:32" ht="13.5" thickBot="1" x14ac:dyDescent="0.35">
      <c r="A8" s="64" t="s">
        <v>21</v>
      </c>
      <c r="B8" s="64">
        <v>545.02599999999995</v>
      </c>
      <c r="C8" s="64">
        <v>1619.44</v>
      </c>
      <c r="D8" s="64">
        <v>1180.6510000000001</v>
      </c>
      <c r="E8" s="64">
        <v>937.93200000000002</v>
      </c>
      <c r="F8" s="64">
        <v>70.225999999999999</v>
      </c>
      <c r="G8" s="64">
        <v>453.66800000000001</v>
      </c>
      <c r="H8" s="64">
        <v>309.37200000000001</v>
      </c>
      <c r="I8" s="64">
        <v>88.298000000000002</v>
      </c>
      <c r="J8" s="64">
        <v>149.72999999999999</v>
      </c>
      <c r="K8" s="64">
        <v>380.96600000000001</v>
      </c>
      <c r="L8" s="64">
        <v>156.32400000000001</v>
      </c>
      <c r="M8" s="64">
        <v>209.88300000000072</v>
      </c>
      <c r="N8" s="64">
        <v>6101.5159999999996</v>
      </c>
      <c r="O8" s="64">
        <v>76.968934352350658</v>
      </c>
      <c r="P8" s="55"/>
      <c r="Q8" s="55"/>
      <c r="R8" s="55"/>
      <c r="S8" s="64" t="s">
        <v>21</v>
      </c>
      <c r="T8" s="64">
        <f t="shared" si="1"/>
        <v>8.9326324801901684</v>
      </c>
      <c r="U8" s="64">
        <f t="shared" si="2"/>
        <v>26.54160048092966</v>
      </c>
      <c r="V8" s="64">
        <f t="shared" si="3"/>
        <v>19.350125444233861</v>
      </c>
      <c r="W8" s="64">
        <f t="shared" si="4"/>
        <v>15.372114077878351</v>
      </c>
      <c r="X8" s="64">
        <f t="shared" si="5"/>
        <v>1.1509598598118893</v>
      </c>
      <c r="Y8" s="64">
        <f t="shared" si="6"/>
        <v>7.4353324649152768</v>
      </c>
      <c r="Z8" s="64">
        <f t="shared" si="7"/>
        <v>5.0704120090810223</v>
      </c>
      <c r="AA8" s="64">
        <f t="shared" si="8"/>
        <v>1.4471485447223282</v>
      </c>
      <c r="AB8" s="64">
        <f t="shared" si="9"/>
        <v>2.4539802894887108</v>
      </c>
      <c r="AC8" s="64">
        <f t="shared" si="10"/>
        <v>6.2437925263164118</v>
      </c>
      <c r="AD8" s="64">
        <f t="shared" si="11"/>
        <v>2.5620517917186487</v>
      </c>
      <c r="AE8" s="64">
        <f t="shared" si="12"/>
        <v>3.4398500307136906</v>
      </c>
      <c r="AF8" s="64">
        <f t="shared" si="13"/>
        <v>100</v>
      </c>
    </row>
    <row r="9" spans="1:32" ht="13" x14ac:dyDescent="0.3">
      <c r="A9" s="55" t="s">
        <v>22</v>
      </c>
      <c r="B9" s="55">
        <v>0</v>
      </c>
      <c r="C9" s="55">
        <v>0</v>
      </c>
      <c r="D9" s="55">
        <v>1.756</v>
      </c>
      <c r="E9" s="55">
        <v>189.03</v>
      </c>
      <c r="F9" s="55">
        <v>0</v>
      </c>
      <c r="G9" s="55">
        <v>0</v>
      </c>
      <c r="H9" s="55">
        <v>1.3779999999999999</v>
      </c>
      <c r="I9" s="55">
        <v>0</v>
      </c>
      <c r="J9" s="55">
        <v>0</v>
      </c>
      <c r="K9" s="55">
        <v>0</v>
      </c>
      <c r="L9" s="55">
        <v>0</v>
      </c>
      <c r="M9" s="55">
        <v>0</v>
      </c>
      <c r="N9" s="55">
        <v>192.16399999999999</v>
      </c>
      <c r="O9" s="55">
        <v>2.4240956347381717</v>
      </c>
      <c r="P9" s="55"/>
      <c r="Q9" s="55"/>
      <c r="R9" s="55"/>
      <c r="S9" s="55" t="s">
        <v>22</v>
      </c>
      <c r="T9" s="55">
        <f t="shared" si="1"/>
        <v>0</v>
      </c>
      <c r="U9" s="55">
        <f t="shared" si="2"/>
        <v>0</v>
      </c>
      <c r="V9" s="55">
        <f t="shared" si="3"/>
        <v>0.91380279344726378</v>
      </c>
      <c r="W9" s="55">
        <f t="shared" si="4"/>
        <v>98.369101392560538</v>
      </c>
      <c r="X9" s="55">
        <f t="shared" si="5"/>
        <v>0</v>
      </c>
      <c r="Y9" s="55">
        <f t="shared" si="6"/>
        <v>0</v>
      </c>
      <c r="Z9" s="55">
        <f t="shared" si="7"/>
        <v>0.717095813992215</v>
      </c>
      <c r="AA9" s="55">
        <f t="shared" si="8"/>
        <v>0</v>
      </c>
      <c r="AB9" s="55">
        <f t="shared" si="9"/>
        <v>0</v>
      </c>
      <c r="AC9" s="55">
        <f t="shared" si="10"/>
        <v>0</v>
      </c>
      <c r="AD9" s="55">
        <f t="shared" si="11"/>
        <v>0</v>
      </c>
      <c r="AE9" s="55">
        <f t="shared" si="12"/>
        <v>0</v>
      </c>
      <c r="AF9" s="55">
        <f t="shared" si="13"/>
        <v>100</v>
      </c>
    </row>
    <row r="10" spans="1:32" ht="13" x14ac:dyDescent="0.3">
      <c r="A10" s="55" t="s">
        <v>23</v>
      </c>
      <c r="B10" s="55">
        <v>0.25700000000000001</v>
      </c>
      <c r="C10" s="55">
        <v>0</v>
      </c>
      <c r="D10" s="55">
        <v>20.498999999999999</v>
      </c>
      <c r="E10" s="55">
        <v>80.906000000000006</v>
      </c>
      <c r="F10" s="55">
        <v>8.9999999999999993E-3</v>
      </c>
      <c r="G10" s="55">
        <v>4.6749999999999998</v>
      </c>
      <c r="H10" s="55">
        <v>23.283000000000001</v>
      </c>
      <c r="I10" s="55">
        <v>0</v>
      </c>
      <c r="J10" s="55">
        <v>0.82199999999999995</v>
      </c>
      <c r="K10" s="55">
        <v>1.089</v>
      </c>
      <c r="L10" s="55">
        <v>7.6999999999999999E-2</v>
      </c>
      <c r="M10" s="55">
        <v>7.4919999999999902</v>
      </c>
      <c r="N10" s="55">
        <v>139.10900000000001</v>
      </c>
      <c r="O10" s="55">
        <v>1.7548215048229243</v>
      </c>
      <c r="P10" s="55"/>
      <c r="Q10" s="55"/>
      <c r="R10" s="55"/>
      <c r="S10" s="55" t="s">
        <v>23</v>
      </c>
      <c r="T10" s="55">
        <f t="shared" si="1"/>
        <v>0.18474721261744387</v>
      </c>
      <c r="U10" s="55">
        <f t="shared" si="2"/>
        <v>0</v>
      </c>
      <c r="V10" s="55">
        <f t="shared" si="3"/>
        <v>14.735926503676971</v>
      </c>
      <c r="W10" s="55">
        <f t="shared" si="4"/>
        <v>58.160147797770087</v>
      </c>
      <c r="X10" s="55">
        <f t="shared" si="5"/>
        <v>6.4697467453579552E-3</v>
      </c>
      <c r="Y10" s="55">
        <f t="shared" si="6"/>
        <v>3.360674003838716</v>
      </c>
      <c r="Z10" s="55">
        <f t="shared" si="7"/>
        <v>16.737234830241036</v>
      </c>
      <c r="AA10" s="55">
        <f t="shared" si="8"/>
        <v>0</v>
      </c>
      <c r="AB10" s="55">
        <f t="shared" si="9"/>
        <v>0.59090353607602664</v>
      </c>
      <c r="AC10" s="55">
        <f t="shared" si="10"/>
        <v>0.78283935618831268</v>
      </c>
      <c r="AD10" s="55">
        <f t="shared" si="11"/>
        <v>5.5352277710284732E-2</v>
      </c>
      <c r="AE10" s="55">
        <f t="shared" si="12"/>
        <v>5.3857047351357501</v>
      </c>
      <c r="AF10" s="55">
        <f t="shared" si="13"/>
        <v>100</v>
      </c>
    </row>
    <row r="11" spans="1:32" ht="13.5" thickBot="1" x14ac:dyDescent="0.35">
      <c r="A11" s="64" t="s">
        <v>100</v>
      </c>
      <c r="B11" s="64">
        <v>5.3120000000000003</v>
      </c>
      <c r="C11" s="64">
        <v>0</v>
      </c>
      <c r="D11" s="64">
        <v>31.939999999999998</v>
      </c>
      <c r="E11" s="64">
        <v>1E-3</v>
      </c>
      <c r="F11" s="64">
        <v>0.90500000000000003</v>
      </c>
      <c r="G11" s="64">
        <v>4.8710000000000004</v>
      </c>
      <c r="H11" s="64">
        <v>1.278</v>
      </c>
      <c r="I11" s="64">
        <v>0</v>
      </c>
      <c r="J11" s="64">
        <v>0.96900000000000008</v>
      </c>
      <c r="K11" s="64">
        <v>0.221</v>
      </c>
      <c r="L11" s="64">
        <v>3.7719999999999998</v>
      </c>
      <c r="M11" s="64">
        <v>3.375000000000012</v>
      </c>
      <c r="N11" s="64">
        <v>52.643999999999998</v>
      </c>
      <c r="O11" s="64">
        <v>0.66408947875333746</v>
      </c>
      <c r="P11" s="55"/>
      <c r="Q11" s="55"/>
      <c r="R11" s="55"/>
      <c r="S11" s="64" t="s">
        <v>100</v>
      </c>
      <c r="T11" s="64">
        <f t="shared" si="1"/>
        <v>10.090418661195958</v>
      </c>
      <c r="U11" s="64">
        <f t="shared" si="2"/>
        <v>0</v>
      </c>
      <c r="V11" s="64">
        <f t="shared" si="3"/>
        <v>60.671681483169969</v>
      </c>
      <c r="W11" s="64">
        <f t="shared" si="4"/>
        <v>1.8995517057974318E-3</v>
      </c>
      <c r="X11" s="64">
        <f t="shared" si="5"/>
        <v>1.7190942937466758</v>
      </c>
      <c r="Y11" s="64">
        <f t="shared" si="6"/>
        <v>9.252716358939292</v>
      </c>
      <c r="Z11" s="64">
        <f t="shared" si="7"/>
        <v>2.4276270800091182</v>
      </c>
      <c r="AA11" s="64">
        <f t="shared" si="8"/>
        <v>0</v>
      </c>
      <c r="AB11" s="64">
        <f t="shared" si="9"/>
        <v>1.8406656029177115</v>
      </c>
      <c r="AC11" s="64">
        <f t="shared" si="10"/>
        <v>0.41980092698123245</v>
      </c>
      <c r="AD11" s="64">
        <f t="shared" si="11"/>
        <v>7.1651090342679122</v>
      </c>
      <c r="AE11" s="64">
        <f t="shared" si="12"/>
        <v>6.4109870070663559</v>
      </c>
      <c r="AF11" s="64">
        <f t="shared" si="13"/>
        <v>100</v>
      </c>
    </row>
    <row r="12" spans="1:32" ht="13.5" thickBot="1" x14ac:dyDescent="0.35">
      <c r="A12" s="79" t="s">
        <v>25</v>
      </c>
      <c r="B12" s="79">
        <v>550.59500000000003</v>
      </c>
      <c r="C12" s="79">
        <v>1619.44</v>
      </c>
      <c r="D12" s="79">
        <v>1234.847</v>
      </c>
      <c r="E12" s="79">
        <v>1207.8679999999999</v>
      </c>
      <c r="F12" s="79">
        <v>71.14</v>
      </c>
      <c r="G12" s="79">
        <v>463.21600000000001</v>
      </c>
      <c r="H12" s="79">
        <v>335.31200000000001</v>
      </c>
      <c r="I12" s="79">
        <v>88.298000000000002</v>
      </c>
      <c r="J12" s="79">
        <v>151.52199999999999</v>
      </c>
      <c r="K12" s="79">
        <v>382.27800000000002</v>
      </c>
      <c r="L12" s="79">
        <v>160.173</v>
      </c>
      <c r="M12" s="79">
        <v>220.74299999999948</v>
      </c>
      <c r="N12" s="79">
        <v>6485.4319999999998</v>
      </c>
      <c r="O12" s="79">
        <v>81.811928355942058</v>
      </c>
      <c r="P12" s="55"/>
      <c r="Q12" s="55"/>
      <c r="R12" s="55"/>
      <c r="S12" s="64" t="s">
        <v>25</v>
      </c>
      <c r="T12" s="64">
        <f t="shared" si="1"/>
        <v>8.4897197287705737</v>
      </c>
      <c r="U12" s="64">
        <f t="shared" si="2"/>
        <v>24.970426025590893</v>
      </c>
      <c r="V12" s="64">
        <f t="shared" si="3"/>
        <v>19.040319904672504</v>
      </c>
      <c r="W12" s="64">
        <f t="shared" si="4"/>
        <v>18.624326027934607</v>
      </c>
      <c r="X12" s="64">
        <f t="shared" si="5"/>
        <v>1.096919989292926</v>
      </c>
      <c r="Y12" s="64">
        <f t="shared" si="6"/>
        <v>7.1424077840921019</v>
      </c>
      <c r="Z12" s="64">
        <f t="shared" si="7"/>
        <v>5.1702338410147552</v>
      </c>
      <c r="AA12" s="64">
        <f t="shared" si="8"/>
        <v>1.3614821649506155</v>
      </c>
      <c r="AB12" s="64">
        <f t="shared" si="9"/>
        <v>2.3363439783194084</v>
      </c>
      <c r="AC12" s="64">
        <f t="shared" si="10"/>
        <v>5.8944107347051053</v>
      </c>
      <c r="AD12" s="64">
        <f t="shared" si="11"/>
        <v>2.4697352466265934</v>
      </c>
      <c r="AE12" s="64">
        <f t="shared" si="12"/>
        <v>3.4036745740299099</v>
      </c>
      <c r="AF12" s="64">
        <f t="shared" si="13"/>
        <v>100</v>
      </c>
    </row>
    <row r="13" spans="1:32" ht="13.5" thickBot="1" x14ac:dyDescent="0.35">
      <c r="A13" s="64" t="s">
        <v>109</v>
      </c>
      <c r="B13" s="64">
        <v>4.6820000000000004</v>
      </c>
      <c r="C13" s="64">
        <v>0</v>
      </c>
      <c r="D13" s="64">
        <v>5.7999999999999996E-2</v>
      </c>
      <c r="E13" s="64">
        <v>0</v>
      </c>
      <c r="F13" s="64">
        <v>0</v>
      </c>
      <c r="G13" s="64">
        <v>7.3319999999999999</v>
      </c>
      <c r="H13" s="64">
        <v>5.0000000000000001E-3</v>
      </c>
      <c r="I13" s="64">
        <v>0</v>
      </c>
      <c r="J13" s="64">
        <v>9.9000000000000005E-2</v>
      </c>
      <c r="K13" s="64">
        <v>0.25600000000000001</v>
      </c>
      <c r="L13" s="64">
        <v>8.0000000000000002E-3</v>
      </c>
      <c r="M13" s="64">
        <v>7.3999999999999566E-2</v>
      </c>
      <c r="N13" s="64">
        <v>12.513999999999998</v>
      </c>
      <c r="O13" s="64">
        <v>0.15786064389330723</v>
      </c>
      <c r="P13" s="55"/>
      <c r="Q13" s="55"/>
      <c r="R13" s="55"/>
      <c r="S13" s="64" t="s">
        <v>109</v>
      </c>
      <c r="T13" s="64">
        <f t="shared" si="1"/>
        <v>37.414096212242299</v>
      </c>
      <c r="U13" s="64">
        <f t="shared" si="2"/>
        <v>0</v>
      </c>
      <c r="V13" s="64">
        <f t="shared" si="3"/>
        <v>0.46348090139044273</v>
      </c>
      <c r="W13" s="64">
        <f t="shared" si="4"/>
        <v>0</v>
      </c>
      <c r="X13" s="64">
        <f t="shared" si="5"/>
        <v>0</v>
      </c>
      <c r="Y13" s="64">
        <f t="shared" si="6"/>
        <v>58.590378775771143</v>
      </c>
      <c r="Z13" s="64">
        <f t="shared" si="7"/>
        <v>3.9955250119865754E-2</v>
      </c>
      <c r="AA13" s="64">
        <f t="shared" si="8"/>
        <v>0</v>
      </c>
      <c r="AB13" s="64">
        <f t="shared" si="9"/>
        <v>0.79111395237334203</v>
      </c>
      <c r="AC13" s="64">
        <f t="shared" si="10"/>
        <v>2.0457088061371267</v>
      </c>
      <c r="AD13" s="64">
        <f t="shared" si="11"/>
        <v>6.3928400191785209E-2</v>
      </c>
      <c r="AE13" s="64">
        <f t="shared" si="12"/>
        <v>0.59133770177400979</v>
      </c>
      <c r="AF13" s="64">
        <f t="shared" si="13"/>
        <v>100</v>
      </c>
    </row>
    <row r="14" spans="1:32" ht="13.5" thickBot="1" x14ac:dyDescent="0.35">
      <c r="A14" s="64" t="s">
        <v>106</v>
      </c>
      <c r="B14" s="64">
        <v>555.27800000000002</v>
      </c>
      <c r="C14" s="64">
        <v>1619.44</v>
      </c>
      <c r="D14" s="64">
        <v>1234.904</v>
      </c>
      <c r="E14" s="64">
        <v>1207.8679999999999</v>
      </c>
      <c r="F14" s="64">
        <v>71.14</v>
      </c>
      <c r="G14" s="64">
        <v>470.548</v>
      </c>
      <c r="H14" s="64">
        <v>335.31700000000001</v>
      </c>
      <c r="I14" s="64">
        <v>88.298000000000002</v>
      </c>
      <c r="J14" s="64">
        <v>151.62100000000001</v>
      </c>
      <c r="K14" s="64">
        <v>382.53399999999999</v>
      </c>
      <c r="L14" s="64">
        <v>160.18199999999999</v>
      </c>
      <c r="M14" s="64">
        <v>220.81600000000071</v>
      </c>
      <c r="N14" s="64">
        <v>6497.9459999999999</v>
      </c>
      <c r="O14" s="64">
        <v>81.969788999835373</v>
      </c>
      <c r="P14" s="55"/>
      <c r="Q14" s="55"/>
      <c r="R14" s="55"/>
      <c r="S14" s="64" t="s">
        <v>106</v>
      </c>
      <c r="T14" s="64">
        <f t="shared" si="1"/>
        <v>8.5454388202056482</v>
      </c>
      <c r="U14" s="64">
        <f t="shared" si="2"/>
        <v>24.922336996952577</v>
      </c>
      <c r="V14" s="64">
        <f t="shared" si="3"/>
        <v>19.004528507931585</v>
      </c>
      <c r="W14" s="64">
        <f t="shared" si="4"/>
        <v>18.588458568292197</v>
      </c>
      <c r="X14" s="64">
        <f t="shared" si="5"/>
        <v>1.0948074976307898</v>
      </c>
      <c r="Y14" s="64">
        <f t="shared" si="6"/>
        <v>7.2414883103060577</v>
      </c>
      <c r="Z14" s="64">
        <f t="shared" si="7"/>
        <v>5.1603537487076689</v>
      </c>
      <c r="AA14" s="64">
        <f t="shared" si="8"/>
        <v>1.3588601690441873</v>
      </c>
      <c r="AB14" s="64">
        <f t="shared" si="9"/>
        <v>2.3333681135546529</v>
      </c>
      <c r="AC14" s="64">
        <f t="shared" si="10"/>
        <v>5.8869987531444554</v>
      </c>
      <c r="AD14" s="64">
        <f t="shared" si="11"/>
        <v>2.4651174386490742</v>
      </c>
      <c r="AE14" s="64">
        <f t="shared" si="12"/>
        <v>3.3982430755811253</v>
      </c>
      <c r="AF14" s="64">
        <f t="shared" si="13"/>
        <v>100</v>
      </c>
    </row>
    <row r="15" spans="1:32" ht="13" x14ac:dyDescent="0.3">
      <c r="A15" s="55" t="s">
        <v>26</v>
      </c>
      <c r="B15" s="55">
        <v>38.024999999999999</v>
      </c>
      <c r="C15" s="55">
        <v>0</v>
      </c>
      <c r="D15" s="55">
        <v>2.9129999999999998</v>
      </c>
      <c r="E15" s="55">
        <v>7.6999999999999999E-2</v>
      </c>
      <c r="F15" s="55">
        <v>12.622999999999999</v>
      </c>
      <c r="G15" s="55">
        <v>163.69800000000001</v>
      </c>
      <c r="H15" s="55">
        <v>27.443999999999999</v>
      </c>
      <c r="I15" s="55">
        <v>1.3819999999999999</v>
      </c>
      <c r="J15" s="55">
        <v>32.738</v>
      </c>
      <c r="K15" s="55">
        <v>35.116999999999997</v>
      </c>
      <c r="L15" s="55">
        <v>9.8059999999999992</v>
      </c>
      <c r="M15" s="55">
        <v>29.732000000000028</v>
      </c>
      <c r="N15" s="55">
        <v>353.55500000000001</v>
      </c>
      <c r="O15" s="55">
        <v>4.4599983979301765</v>
      </c>
      <c r="P15" s="55"/>
      <c r="Q15" s="55"/>
      <c r="R15" s="55"/>
      <c r="S15" s="55" t="s">
        <v>26</v>
      </c>
      <c r="T15" s="55">
        <f t="shared" si="1"/>
        <v>10.755045183917636</v>
      </c>
      <c r="U15" s="55">
        <f t="shared" si="2"/>
        <v>0</v>
      </c>
      <c r="V15" s="55">
        <f t="shared" si="3"/>
        <v>0.82391707089420307</v>
      </c>
      <c r="W15" s="55">
        <f t="shared" si="4"/>
        <v>2.1778789721542617E-2</v>
      </c>
      <c r="X15" s="55">
        <f t="shared" si="5"/>
        <v>3.5703073072082132</v>
      </c>
      <c r="Y15" s="55">
        <f t="shared" si="6"/>
        <v>46.300575582299786</v>
      </c>
      <c r="Z15" s="55">
        <f t="shared" si="7"/>
        <v>7.7623000664677342</v>
      </c>
      <c r="AA15" s="55">
        <f t="shared" si="8"/>
        <v>0.39088684928794665</v>
      </c>
      <c r="AB15" s="55">
        <f t="shared" si="9"/>
        <v>9.2596625701800281</v>
      </c>
      <c r="AC15" s="55">
        <f t="shared" si="10"/>
        <v>9.9325423201482081</v>
      </c>
      <c r="AD15" s="55">
        <f t="shared" si="11"/>
        <v>2.7735430131096996</v>
      </c>
      <c r="AE15" s="55">
        <f t="shared" si="12"/>
        <v>8.4094412467650095</v>
      </c>
      <c r="AF15" s="55">
        <f t="shared" si="13"/>
        <v>100</v>
      </c>
    </row>
    <row r="16" spans="1:32" ht="13" x14ac:dyDescent="0.3">
      <c r="A16" s="55" t="s">
        <v>27</v>
      </c>
      <c r="B16" s="55">
        <v>40.408000000000001</v>
      </c>
      <c r="C16" s="55">
        <v>14.832000000000001</v>
      </c>
      <c r="D16" s="55">
        <v>3.109</v>
      </c>
      <c r="E16" s="55">
        <v>1.57</v>
      </c>
      <c r="F16" s="55">
        <v>0.41899999999999998</v>
      </c>
      <c r="G16" s="55">
        <v>28.033999999999999</v>
      </c>
      <c r="H16" s="55">
        <v>5.0970000000000004</v>
      </c>
      <c r="I16" s="55">
        <v>1E-3</v>
      </c>
      <c r="J16" s="55">
        <v>3.9039999999999999</v>
      </c>
      <c r="K16" s="55">
        <v>6.5359999999999996</v>
      </c>
      <c r="L16" s="55">
        <v>4.3959999999999999</v>
      </c>
      <c r="M16" s="55">
        <v>7.7740000000000009</v>
      </c>
      <c r="N16" s="55">
        <v>116.08</v>
      </c>
      <c r="O16" s="55">
        <v>1.4643170483566483</v>
      </c>
      <c r="P16" s="55"/>
      <c r="Q16" s="55"/>
      <c r="R16" s="55"/>
      <c r="S16" s="55" t="s">
        <v>27</v>
      </c>
      <c r="T16" s="55">
        <f t="shared" si="1"/>
        <v>34.810475534114403</v>
      </c>
      <c r="U16" s="55">
        <f t="shared" si="2"/>
        <v>12.77739490006892</v>
      </c>
      <c r="V16" s="55">
        <f t="shared" si="3"/>
        <v>2.6783252929014472</v>
      </c>
      <c r="W16" s="55">
        <f t="shared" si="4"/>
        <v>1.3525155065472088</v>
      </c>
      <c r="X16" s="55">
        <f t="shared" si="5"/>
        <v>0.36095796002756719</v>
      </c>
      <c r="Y16" s="55">
        <f t="shared" si="6"/>
        <v>24.150585802894557</v>
      </c>
      <c r="Z16" s="55">
        <f t="shared" si="7"/>
        <v>4.3909372846312893</v>
      </c>
      <c r="AA16" s="55">
        <f t="shared" si="8"/>
        <v>8.6147484493452804E-4</v>
      </c>
      <c r="AB16" s="55">
        <f t="shared" si="9"/>
        <v>3.3631977946243974</v>
      </c>
      <c r="AC16" s="55">
        <f t="shared" si="10"/>
        <v>5.6305995864920746</v>
      </c>
      <c r="AD16" s="55">
        <f t="shared" si="11"/>
        <v>3.7870434183321846</v>
      </c>
      <c r="AE16" s="55">
        <f t="shared" si="12"/>
        <v>6.6971054445210205</v>
      </c>
      <c r="AF16" s="55">
        <f t="shared" si="13"/>
        <v>100</v>
      </c>
    </row>
    <row r="17" spans="1:32" ht="13" x14ac:dyDescent="0.3">
      <c r="A17" s="55" t="s">
        <v>28</v>
      </c>
      <c r="B17" s="55">
        <v>4.109</v>
      </c>
      <c r="C17" s="55">
        <v>0</v>
      </c>
      <c r="D17" s="55">
        <v>1.4999999999999999E-2</v>
      </c>
      <c r="E17" s="55">
        <v>7.9000000000000001E-2</v>
      </c>
      <c r="F17" s="55">
        <v>6.3E-2</v>
      </c>
      <c r="G17" s="55">
        <v>7.5289999999999999</v>
      </c>
      <c r="H17" s="55">
        <v>0.17199999999999999</v>
      </c>
      <c r="I17" s="55">
        <v>0</v>
      </c>
      <c r="J17" s="55">
        <v>0</v>
      </c>
      <c r="K17" s="55">
        <v>69.200999999999993</v>
      </c>
      <c r="L17" s="55">
        <v>2.4E-2</v>
      </c>
      <c r="M17" s="55">
        <v>0.632000000000005</v>
      </c>
      <c r="N17" s="55">
        <v>81.823999999999998</v>
      </c>
      <c r="O17" s="55">
        <v>1.0321870965259683</v>
      </c>
      <c r="P17" s="55"/>
      <c r="Q17" s="55"/>
      <c r="R17" s="55"/>
      <c r="S17" s="55" t="s">
        <v>28</v>
      </c>
      <c r="T17" s="55">
        <f t="shared" si="1"/>
        <v>5.0217540086038328</v>
      </c>
      <c r="U17" s="55">
        <f t="shared" si="2"/>
        <v>0</v>
      </c>
      <c r="V17" s="55">
        <f t="shared" si="3"/>
        <v>1.8332029722330858E-2</v>
      </c>
      <c r="W17" s="55">
        <f t="shared" si="4"/>
        <v>9.6548689870942506E-2</v>
      </c>
      <c r="X17" s="55">
        <f t="shared" si="5"/>
        <v>7.6994524833789602E-2</v>
      </c>
      <c r="Y17" s="55">
        <f t="shared" si="6"/>
        <v>9.2014567852952691</v>
      </c>
      <c r="Z17" s="55">
        <f t="shared" si="7"/>
        <v>0.21020727414939383</v>
      </c>
      <c r="AA17" s="55">
        <f t="shared" si="8"/>
        <v>0</v>
      </c>
      <c r="AB17" s="55">
        <f t="shared" si="9"/>
        <v>0</v>
      </c>
      <c r="AC17" s="55">
        <f t="shared" si="10"/>
        <v>84.572985921001163</v>
      </c>
      <c r="AD17" s="55">
        <f t="shared" si="11"/>
        <v>2.9331247555729374E-2</v>
      </c>
      <c r="AE17" s="55">
        <f t="shared" si="12"/>
        <v>0.77238951896754626</v>
      </c>
      <c r="AF17" s="55">
        <f t="shared" si="13"/>
        <v>100</v>
      </c>
    </row>
    <row r="18" spans="1:32" ht="13.5" thickBot="1" x14ac:dyDescent="0.35">
      <c r="A18" s="64" t="s">
        <v>101</v>
      </c>
      <c r="B18" s="64">
        <v>14.391999999999999</v>
      </c>
      <c r="C18" s="64">
        <v>9.8650000000000002</v>
      </c>
      <c r="D18" s="64">
        <v>55.426000000000016</v>
      </c>
      <c r="E18" s="64">
        <v>1.6639999999999999</v>
      </c>
      <c r="F18" s="64">
        <v>1.4079999999999997</v>
      </c>
      <c r="G18" s="64">
        <v>59.612999999999992</v>
      </c>
      <c r="H18" s="64">
        <v>3.5119999999999991</v>
      </c>
      <c r="I18" s="64">
        <v>6.0000000000000001E-3</v>
      </c>
      <c r="J18" s="64">
        <v>1.712999999999999</v>
      </c>
      <c r="K18" s="64">
        <v>2.9819999999999998</v>
      </c>
      <c r="L18" s="64">
        <v>0.52500000000000002</v>
      </c>
      <c r="M18" s="64">
        <v>3.6349999999999927</v>
      </c>
      <c r="N18" s="64">
        <v>154.74100000000001</v>
      </c>
      <c r="O18" s="64">
        <v>1.9520148550978302</v>
      </c>
      <c r="P18" s="55"/>
      <c r="Q18" s="55"/>
      <c r="R18" s="55"/>
      <c r="S18" s="64" t="s">
        <v>101</v>
      </c>
      <c r="T18" s="64">
        <f t="shared" si="1"/>
        <v>9.3007024641174585</v>
      </c>
      <c r="U18" s="64">
        <f t="shared" si="2"/>
        <v>6.3751688304974117</v>
      </c>
      <c r="V18" s="64">
        <f t="shared" si="3"/>
        <v>35.818561337977663</v>
      </c>
      <c r="W18" s="64">
        <f t="shared" si="4"/>
        <v>1.0753452543281998</v>
      </c>
      <c r="X18" s="64">
        <f t="shared" si="5"/>
        <v>0.90990752289309207</v>
      </c>
      <c r="Y18" s="64">
        <f t="shared" si="6"/>
        <v>38.524372984535447</v>
      </c>
      <c r="Z18" s="64">
        <f t="shared" si="7"/>
        <v>2.2695988781253829</v>
      </c>
      <c r="AA18" s="64">
        <f t="shared" si="8"/>
        <v>3.8774468305103368E-3</v>
      </c>
      <c r="AB18" s="64">
        <f t="shared" si="9"/>
        <v>1.1070110701107003</v>
      </c>
      <c r="AC18" s="64">
        <f t="shared" si="10"/>
        <v>1.9270910747636367</v>
      </c>
      <c r="AD18" s="64">
        <f t="shared" si="11"/>
        <v>0.3392765976696544</v>
      </c>
      <c r="AE18" s="64">
        <f t="shared" si="12"/>
        <v>2.349086538150841</v>
      </c>
      <c r="AF18" s="64">
        <f t="shared" si="13"/>
        <v>100</v>
      </c>
    </row>
    <row r="19" spans="1:32" ht="13.5" thickBot="1" x14ac:dyDescent="0.35">
      <c r="A19" s="64" t="s">
        <v>29</v>
      </c>
      <c r="B19" s="64">
        <v>96.933000000000007</v>
      </c>
      <c r="C19" s="64">
        <v>24.696999999999999</v>
      </c>
      <c r="D19" s="64">
        <v>61.465000000000003</v>
      </c>
      <c r="E19" s="64">
        <v>3.3889999999999998</v>
      </c>
      <c r="F19" s="64">
        <v>14.513</v>
      </c>
      <c r="G19" s="64">
        <v>258.87299999999999</v>
      </c>
      <c r="H19" s="64">
        <v>36.225000000000001</v>
      </c>
      <c r="I19" s="64">
        <v>1.389</v>
      </c>
      <c r="J19" s="64">
        <v>38.356000000000002</v>
      </c>
      <c r="K19" s="64">
        <v>113.836</v>
      </c>
      <c r="L19" s="64">
        <v>14.752000000000001</v>
      </c>
      <c r="M19" s="64">
        <v>41.774000000000001</v>
      </c>
      <c r="N19" s="64">
        <v>706.202</v>
      </c>
      <c r="O19" s="64">
        <v>8.9085426273566668</v>
      </c>
      <c r="P19" s="55"/>
      <c r="Q19" s="55"/>
      <c r="R19" s="55"/>
      <c r="S19" s="64" t="s">
        <v>29</v>
      </c>
      <c r="T19" s="64">
        <f t="shared" si="1"/>
        <v>13.725959428039003</v>
      </c>
      <c r="U19" s="64">
        <f t="shared" si="2"/>
        <v>3.4971580369356077</v>
      </c>
      <c r="V19" s="64">
        <f t="shared" si="3"/>
        <v>8.7036003862917415</v>
      </c>
      <c r="W19" s="64">
        <f t="shared" si="4"/>
        <v>0.47989102268189548</v>
      </c>
      <c r="X19" s="64">
        <f t="shared" si="5"/>
        <v>2.0550777256365742</v>
      </c>
      <c r="Y19" s="64">
        <f t="shared" si="6"/>
        <v>36.657075454331761</v>
      </c>
      <c r="Z19" s="64">
        <f t="shared" si="7"/>
        <v>5.1295521677933511</v>
      </c>
      <c r="AA19" s="64">
        <f t="shared" si="8"/>
        <v>0.19668593405286305</v>
      </c>
      <c r="AB19" s="64">
        <f t="shared" si="9"/>
        <v>5.4313071897275851</v>
      </c>
      <c r="AC19" s="64">
        <f t="shared" si="10"/>
        <v>16.119467234587269</v>
      </c>
      <c r="AD19" s="64">
        <f t="shared" si="11"/>
        <v>2.0889207337277438</v>
      </c>
      <c r="AE19" s="64">
        <f t="shared" si="12"/>
        <v>5.9153046861946015</v>
      </c>
      <c r="AF19" s="64">
        <f t="shared" si="13"/>
        <v>100</v>
      </c>
    </row>
    <row r="20" spans="1:32" ht="13" x14ac:dyDescent="0.3">
      <c r="A20" s="55" t="s">
        <v>31</v>
      </c>
      <c r="B20" s="55">
        <v>17.001999999999999</v>
      </c>
      <c r="C20" s="55">
        <v>0</v>
      </c>
      <c r="D20" s="55">
        <v>4.29</v>
      </c>
      <c r="E20" s="55">
        <v>5.0999999999999997E-2</v>
      </c>
      <c r="F20" s="55">
        <v>0.21099999999999999</v>
      </c>
      <c r="G20" s="55">
        <v>43.113</v>
      </c>
      <c r="H20" s="55">
        <v>0.67900000000000005</v>
      </c>
      <c r="I20" s="55">
        <v>1E-3</v>
      </c>
      <c r="J20" s="55">
        <v>2.391</v>
      </c>
      <c r="K20" s="55">
        <v>6.7169999999999996</v>
      </c>
      <c r="L20" s="55">
        <v>0.878</v>
      </c>
      <c r="M20" s="55">
        <v>2.9029999999999916</v>
      </c>
      <c r="N20" s="55">
        <v>78.236000000000004</v>
      </c>
      <c r="O20" s="55">
        <v>0.98692547032417954</v>
      </c>
      <c r="P20" s="55"/>
      <c r="Q20" s="55"/>
      <c r="R20" s="55"/>
      <c r="S20" s="55" t="s">
        <v>31</v>
      </c>
      <c r="T20" s="55">
        <f t="shared" si="1"/>
        <v>21.731683623907148</v>
      </c>
      <c r="U20" s="55">
        <f t="shared" si="2"/>
        <v>0</v>
      </c>
      <c r="V20" s="55">
        <f t="shared" si="3"/>
        <v>5.4834091722480691</v>
      </c>
      <c r="W20" s="55">
        <f t="shared" si="4"/>
        <v>6.518738176798404E-2</v>
      </c>
      <c r="X20" s="55">
        <f t="shared" si="5"/>
        <v>0.26969681476558105</v>
      </c>
      <c r="Y20" s="55">
        <f t="shared" si="6"/>
        <v>55.106344905158743</v>
      </c>
      <c r="Z20" s="55">
        <f t="shared" si="7"/>
        <v>0.86788690628355236</v>
      </c>
      <c r="AA20" s="55">
        <f t="shared" si="8"/>
        <v>1.2781839562349812E-3</v>
      </c>
      <c r="AB20" s="55">
        <f t="shared" si="9"/>
        <v>3.0561378393578402</v>
      </c>
      <c r="AC20" s="55">
        <f t="shared" si="10"/>
        <v>8.585561634030368</v>
      </c>
      <c r="AD20" s="55">
        <f t="shared" si="11"/>
        <v>1.1222455135743135</v>
      </c>
      <c r="AE20" s="55">
        <f t="shared" si="12"/>
        <v>3.71056802495014</v>
      </c>
      <c r="AF20" s="55">
        <f t="shared" si="13"/>
        <v>100</v>
      </c>
    </row>
    <row r="21" spans="1:32" ht="13.5" thickBot="1" x14ac:dyDescent="0.35">
      <c r="A21" s="64" t="s">
        <v>102</v>
      </c>
      <c r="B21" s="64">
        <v>27.047000000000004</v>
      </c>
      <c r="C21" s="64">
        <v>10.430999999999999</v>
      </c>
      <c r="D21" s="64">
        <v>28.686000000000003</v>
      </c>
      <c r="E21" s="64">
        <v>19.934000000000001</v>
      </c>
      <c r="F21" s="64">
        <v>0.255</v>
      </c>
      <c r="G21" s="64">
        <v>102.55800000000001</v>
      </c>
      <c r="H21" s="64">
        <v>8.0579999999999963</v>
      </c>
      <c r="I21" s="64">
        <v>0</v>
      </c>
      <c r="J21" s="64">
        <v>0.81800000000000006</v>
      </c>
      <c r="K21" s="64">
        <v>43.28</v>
      </c>
      <c r="L21" s="64">
        <v>0.83599999999999997</v>
      </c>
      <c r="M21" s="64">
        <v>10.25100000000001</v>
      </c>
      <c r="N21" s="64">
        <v>252.154</v>
      </c>
      <c r="O21" s="64">
        <v>3.1808528688087732</v>
      </c>
      <c r="P21" s="55"/>
      <c r="Q21" s="55"/>
      <c r="R21" s="55"/>
      <c r="S21" s="64" t="s">
        <v>102</v>
      </c>
      <c r="T21" s="64">
        <f t="shared" si="1"/>
        <v>10.726381497021663</v>
      </c>
      <c r="U21" s="64">
        <f t="shared" si="2"/>
        <v>4.1367576956939009</v>
      </c>
      <c r="V21" s="64">
        <f t="shared" si="3"/>
        <v>11.376381100438621</v>
      </c>
      <c r="W21" s="64">
        <f t="shared" si="4"/>
        <v>7.905486329782593</v>
      </c>
      <c r="X21" s="64">
        <f t="shared" si="5"/>
        <v>0.10112867533332805</v>
      </c>
      <c r="Y21" s="64">
        <f t="shared" si="6"/>
        <v>40.672763469942971</v>
      </c>
      <c r="Z21" s="64">
        <f t="shared" si="7"/>
        <v>3.1956661405331648</v>
      </c>
      <c r="AA21" s="64">
        <f t="shared" si="8"/>
        <v>0</v>
      </c>
      <c r="AB21" s="64">
        <f t="shared" si="9"/>
        <v>0.32440492714769548</v>
      </c>
      <c r="AC21" s="64">
        <f t="shared" si="10"/>
        <v>17.164113993829169</v>
      </c>
      <c r="AD21" s="64">
        <f t="shared" si="11"/>
        <v>0.33154342187710684</v>
      </c>
      <c r="AE21" s="64">
        <f t="shared" si="12"/>
        <v>4.065372748399791</v>
      </c>
      <c r="AF21" s="64">
        <f t="shared" si="13"/>
        <v>100</v>
      </c>
    </row>
    <row r="22" spans="1:32" ht="13.5" thickBot="1" x14ac:dyDescent="0.35">
      <c r="A22" s="80" t="s">
        <v>32</v>
      </c>
      <c r="B22" s="80">
        <v>44.048999999999999</v>
      </c>
      <c r="C22" s="80">
        <v>10.430999999999999</v>
      </c>
      <c r="D22" s="80">
        <v>32.975999999999999</v>
      </c>
      <c r="E22" s="80">
        <v>19.984999999999999</v>
      </c>
      <c r="F22" s="80">
        <v>0.46500000000000002</v>
      </c>
      <c r="G22" s="80">
        <v>145.66999999999999</v>
      </c>
      <c r="H22" s="80">
        <v>8.734</v>
      </c>
      <c r="I22" s="80">
        <v>1E-3</v>
      </c>
      <c r="J22" s="80">
        <v>3.2069999999999999</v>
      </c>
      <c r="K22" s="80">
        <v>49.997999999999998</v>
      </c>
      <c r="L22" s="80">
        <v>1.7130000000000001</v>
      </c>
      <c r="M22" s="80">
        <v>13.161000000000058</v>
      </c>
      <c r="N22" s="80">
        <v>330.39</v>
      </c>
      <c r="O22" s="80">
        <v>4.1677783391329521</v>
      </c>
      <c r="P22" s="55"/>
      <c r="Q22" s="55"/>
      <c r="R22" s="55"/>
      <c r="S22" s="64" t="s">
        <v>32</v>
      </c>
      <c r="T22" s="64">
        <f t="shared" si="1"/>
        <v>13.332425315536184</v>
      </c>
      <c r="U22" s="64">
        <f t="shared" si="2"/>
        <v>3.157177880686461</v>
      </c>
      <c r="V22" s="64">
        <f t="shared" si="3"/>
        <v>9.9809316262598742</v>
      </c>
      <c r="W22" s="64">
        <f t="shared" si="4"/>
        <v>6.0489118920064167</v>
      </c>
      <c r="X22" s="64">
        <f t="shared" si="5"/>
        <v>0.14074275855806775</v>
      </c>
      <c r="Y22" s="64">
        <f t="shared" si="6"/>
        <v>44.090317503556406</v>
      </c>
      <c r="Z22" s="64">
        <f t="shared" si="7"/>
        <v>2.6435424800992768</v>
      </c>
      <c r="AA22" s="64">
        <f t="shared" si="8"/>
        <v>3.0267259904960807E-4</v>
      </c>
      <c r="AB22" s="64">
        <f t="shared" si="9"/>
        <v>0.97067102515209291</v>
      </c>
      <c r="AC22" s="64">
        <f t="shared" si="10"/>
        <v>15.133024607282303</v>
      </c>
      <c r="AD22" s="64">
        <f t="shared" si="11"/>
        <v>0.51847816217197862</v>
      </c>
      <c r="AE22" s="64">
        <f t="shared" si="12"/>
        <v>3.9834740760919094</v>
      </c>
      <c r="AF22" s="64">
        <f t="shared" si="13"/>
        <v>100</v>
      </c>
    </row>
    <row r="23" spans="1:32" ht="13" x14ac:dyDescent="0.3">
      <c r="A23" s="55" t="s">
        <v>34</v>
      </c>
      <c r="B23" s="55">
        <v>0.60799999999999998</v>
      </c>
      <c r="C23" s="55">
        <v>174.00399999999999</v>
      </c>
      <c r="D23" s="55">
        <v>2.839</v>
      </c>
      <c r="E23" s="55">
        <v>0</v>
      </c>
      <c r="F23" s="55">
        <v>0</v>
      </c>
      <c r="G23" s="55">
        <v>2.661</v>
      </c>
      <c r="H23" s="55">
        <v>0.158</v>
      </c>
      <c r="I23" s="55">
        <v>0</v>
      </c>
      <c r="J23" s="55">
        <v>0</v>
      </c>
      <c r="K23" s="55">
        <v>0.30199999999999999</v>
      </c>
      <c r="L23" s="55">
        <v>0</v>
      </c>
      <c r="M23" s="55">
        <v>4.2960000000000207</v>
      </c>
      <c r="N23" s="55">
        <v>184.86799999999999</v>
      </c>
      <c r="O23" s="55">
        <v>2.3320586155719925</v>
      </c>
      <c r="P23" s="55"/>
      <c r="Q23" s="55"/>
      <c r="R23" s="55"/>
      <c r="S23" s="55" t="s">
        <v>34</v>
      </c>
      <c r="T23" s="55">
        <f t="shared" si="1"/>
        <v>0.32888331133565574</v>
      </c>
      <c r="U23" s="55">
        <f t="shared" si="2"/>
        <v>94.123374515870779</v>
      </c>
      <c r="V23" s="55">
        <f t="shared" si="3"/>
        <v>1.5356903303979055</v>
      </c>
      <c r="W23" s="55">
        <f t="shared" si="4"/>
        <v>0</v>
      </c>
      <c r="X23" s="55">
        <f t="shared" si="5"/>
        <v>0</v>
      </c>
      <c r="Y23" s="55">
        <f t="shared" si="6"/>
        <v>1.439405413592401</v>
      </c>
      <c r="Z23" s="55">
        <f t="shared" si="7"/>
        <v>8.5466386827357896E-2</v>
      </c>
      <c r="AA23" s="55">
        <f t="shared" si="8"/>
        <v>0</v>
      </c>
      <c r="AB23" s="55">
        <f t="shared" si="9"/>
        <v>0</v>
      </c>
      <c r="AC23" s="55">
        <f t="shared" si="10"/>
        <v>0.16335980267001318</v>
      </c>
      <c r="AD23" s="55">
        <f t="shared" si="11"/>
        <v>0</v>
      </c>
      <c r="AE23" s="55">
        <f t="shared" si="12"/>
        <v>2.3238202393058942</v>
      </c>
      <c r="AF23" s="55">
        <f t="shared" si="13"/>
        <v>100</v>
      </c>
    </row>
    <row r="24" spans="1:32" ht="13" x14ac:dyDescent="0.3">
      <c r="A24" s="55" t="s">
        <v>104</v>
      </c>
      <c r="B24" s="55">
        <v>8.0169999999999995</v>
      </c>
      <c r="C24" s="55">
        <v>20.896000000000001</v>
      </c>
      <c r="D24" s="55">
        <v>0.28000000000000003</v>
      </c>
      <c r="E24" s="55">
        <v>0.248</v>
      </c>
      <c r="F24" s="55">
        <v>6.0000000000000001E-3</v>
      </c>
      <c r="G24" s="55">
        <v>57.23</v>
      </c>
      <c r="H24" s="55">
        <v>4.4260000000000002</v>
      </c>
      <c r="I24" s="55">
        <v>0</v>
      </c>
      <c r="J24" s="55">
        <v>0.26400000000000001</v>
      </c>
      <c r="K24" s="55">
        <v>5.1639999999999997</v>
      </c>
      <c r="L24" s="55">
        <v>0.79500000000000004</v>
      </c>
      <c r="M24" s="55">
        <v>6.7379999999999995</v>
      </c>
      <c r="N24" s="55">
        <v>104.06399999999999</v>
      </c>
      <c r="O24" s="55">
        <v>1.3127385365281379</v>
      </c>
      <c r="P24" s="55"/>
      <c r="Q24" s="55"/>
      <c r="R24" s="55"/>
      <c r="S24" s="55" t="s">
        <v>104</v>
      </c>
      <c r="T24" s="55">
        <f t="shared" si="1"/>
        <v>7.7039129766297663</v>
      </c>
      <c r="U24" s="55">
        <f t="shared" si="2"/>
        <v>20.079950799507998</v>
      </c>
      <c r="V24" s="55">
        <f t="shared" si="3"/>
        <v>0.26906519065190654</v>
      </c>
      <c r="W24" s="55">
        <f t="shared" si="4"/>
        <v>0.23831488314883151</v>
      </c>
      <c r="X24" s="55">
        <f t="shared" si="5"/>
        <v>5.7656826568265691E-3</v>
      </c>
      <c r="Y24" s="55">
        <f t="shared" si="6"/>
        <v>54.995003075030745</v>
      </c>
      <c r="Z24" s="55">
        <f t="shared" si="7"/>
        <v>4.2531519065190659</v>
      </c>
      <c r="AA24" s="55">
        <f t="shared" si="8"/>
        <v>0</v>
      </c>
      <c r="AB24" s="55">
        <f t="shared" si="9"/>
        <v>0.25369003690036906</v>
      </c>
      <c r="AC24" s="55">
        <f t="shared" si="10"/>
        <v>4.9623308733087335</v>
      </c>
      <c r="AD24" s="55">
        <f t="shared" si="11"/>
        <v>0.7639529520295204</v>
      </c>
      <c r="AE24" s="55">
        <f t="shared" si="12"/>
        <v>6.4748616236162366</v>
      </c>
      <c r="AF24" s="55">
        <f t="shared" si="13"/>
        <v>100</v>
      </c>
    </row>
    <row r="25" spans="1:32" ht="13.5" thickBot="1" x14ac:dyDescent="0.35">
      <c r="A25" s="64" t="s">
        <v>103</v>
      </c>
      <c r="B25" s="64">
        <v>8.1280000000000001</v>
      </c>
      <c r="C25" s="64">
        <v>0</v>
      </c>
      <c r="D25" s="64">
        <v>12.524000000000003</v>
      </c>
      <c r="E25" s="64">
        <v>2.5999999999999999E-2</v>
      </c>
      <c r="F25" s="64">
        <v>0.255</v>
      </c>
      <c r="G25" s="64">
        <v>38.51400000000001</v>
      </c>
      <c r="H25" s="64">
        <v>2.956999999999999</v>
      </c>
      <c r="I25" s="64">
        <v>1.0999999999999999E-2</v>
      </c>
      <c r="J25" s="64">
        <v>0.63900000000000001</v>
      </c>
      <c r="K25" s="64">
        <v>21.017999999999997</v>
      </c>
      <c r="L25" s="64">
        <v>2.3159999999999998</v>
      </c>
      <c r="M25" s="64">
        <v>17.390000000000004</v>
      </c>
      <c r="N25" s="64">
        <v>103.77800000000002</v>
      </c>
      <c r="O25" s="64">
        <v>1.3091307257439373</v>
      </c>
      <c r="P25" s="55"/>
      <c r="Q25" s="55"/>
      <c r="R25" s="55"/>
      <c r="S25" s="64" t="s">
        <v>103</v>
      </c>
      <c r="T25" s="64">
        <f t="shared" si="1"/>
        <v>7.8321031432480854</v>
      </c>
      <c r="U25" s="64">
        <f t="shared" si="2"/>
        <v>0</v>
      </c>
      <c r="V25" s="64">
        <f t="shared" si="3"/>
        <v>12.068068376727245</v>
      </c>
      <c r="W25" s="64">
        <f t="shared" si="4"/>
        <v>2.5053479542870356E-2</v>
      </c>
      <c r="X25" s="64">
        <f t="shared" si="5"/>
        <v>0.24571681859353617</v>
      </c>
      <c r="Y25" s="64">
        <f t="shared" si="6"/>
        <v>37.11191196592727</v>
      </c>
      <c r="Z25" s="64">
        <f t="shared" si="7"/>
        <v>2.8493515003179848</v>
      </c>
      <c r="AA25" s="64">
        <f t="shared" si="8"/>
        <v>1.0599549037368226E-2</v>
      </c>
      <c r="AB25" s="64">
        <f t="shared" si="9"/>
        <v>0.61573743953439064</v>
      </c>
      <c r="AC25" s="64">
        <f t="shared" si="10"/>
        <v>20.252847424309579</v>
      </c>
      <c r="AD25" s="64">
        <f t="shared" si="11"/>
        <v>2.2316868700495283</v>
      </c>
      <c r="AE25" s="64">
        <f t="shared" si="12"/>
        <v>16.756923432712139</v>
      </c>
      <c r="AF25" s="64">
        <f t="shared" si="13"/>
        <v>100</v>
      </c>
    </row>
    <row r="26" spans="1:32" ht="13.5" thickBot="1" x14ac:dyDescent="0.35">
      <c r="A26" s="80" t="s">
        <v>99</v>
      </c>
      <c r="B26" s="80">
        <v>713.01300000000003</v>
      </c>
      <c r="C26" s="80">
        <v>1849.4690000000001</v>
      </c>
      <c r="D26" s="80">
        <v>1344.9880000000001</v>
      </c>
      <c r="E26" s="80">
        <v>1231.5160000000001</v>
      </c>
      <c r="F26" s="80">
        <v>86.38</v>
      </c>
      <c r="G26" s="80">
        <v>973.495</v>
      </c>
      <c r="H26" s="80">
        <v>387.81799999999998</v>
      </c>
      <c r="I26" s="80">
        <v>89.698999999999998</v>
      </c>
      <c r="J26" s="80">
        <v>194.08699999999999</v>
      </c>
      <c r="K26" s="80">
        <v>572.85299999999995</v>
      </c>
      <c r="L26" s="80">
        <v>179.75800000000001</v>
      </c>
      <c r="M26" s="80">
        <v>304.16899999999987</v>
      </c>
      <c r="N26" s="80">
        <v>7927.2449999999999</v>
      </c>
      <c r="O26" s="80">
        <v>100</v>
      </c>
      <c r="P26" s="55"/>
      <c r="Q26" s="55"/>
      <c r="R26" s="55"/>
      <c r="S26" s="64" t="s">
        <v>99</v>
      </c>
      <c r="T26" s="64">
        <f t="shared" si="1"/>
        <v>8.9944615058573323</v>
      </c>
      <c r="U26" s="64">
        <f t="shared" si="2"/>
        <v>23.330539172184032</v>
      </c>
      <c r="V26" s="64">
        <f t="shared" si="3"/>
        <v>16.966651087483736</v>
      </c>
      <c r="W26" s="64">
        <f t="shared" si="4"/>
        <v>15.535233236767629</v>
      </c>
      <c r="X26" s="64">
        <f t="shared" si="5"/>
        <v>1.0896597746127437</v>
      </c>
      <c r="Y26" s="64">
        <f t="shared" si="6"/>
        <v>12.280369787990658</v>
      </c>
      <c r="Z26" s="64">
        <f t="shared" si="7"/>
        <v>4.8922166528220083</v>
      </c>
      <c r="AA26" s="64">
        <f t="shared" si="8"/>
        <v>1.1315280403217007</v>
      </c>
      <c r="AB26" s="64">
        <f t="shared" si="9"/>
        <v>2.4483537471088628</v>
      </c>
      <c r="AC26" s="64">
        <f t="shared" si="10"/>
        <v>7.2263819271386209</v>
      </c>
      <c r="AD26" s="64">
        <f t="shared" si="11"/>
        <v>2.2675973809312064</v>
      </c>
      <c r="AE26" s="64">
        <f t="shared" si="12"/>
        <v>3.837007686781472</v>
      </c>
      <c r="AF26" s="64">
        <f t="shared" si="13"/>
        <v>100</v>
      </c>
    </row>
    <row r="27" spans="1:32" x14ac:dyDescent="0.25">
      <c r="N27" s="2"/>
    </row>
    <row r="28" spans="1:32" x14ac:dyDescent="0.25">
      <c r="N28" s="2"/>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28"/>
  <sheetViews>
    <sheetView topLeftCell="S22" workbookViewId="0">
      <selection sqref="A1:A1048576"/>
    </sheetView>
  </sheetViews>
  <sheetFormatPr defaultColWidth="9.1796875" defaultRowHeight="12.5" x14ac:dyDescent="0.25"/>
  <cols>
    <col min="1" max="14" width="9.1796875" style="1"/>
    <col min="15" max="15" width="10.7265625" style="1" customWidth="1"/>
    <col min="16" max="16384" width="9.1796875" style="1"/>
  </cols>
  <sheetData>
    <row r="2" spans="1:31" x14ac:dyDescent="0.25">
      <c r="C2" s="4" t="s">
        <v>107</v>
      </c>
      <c r="S2" s="4" t="s">
        <v>108</v>
      </c>
    </row>
    <row r="4" spans="1:31" ht="31.5" thickBot="1" x14ac:dyDescent="0.35">
      <c r="A4" s="9" t="s">
        <v>17</v>
      </c>
      <c r="B4" s="110" t="s">
        <v>82</v>
      </c>
      <c r="C4" s="110" t="s">
        <v>83</v>
      </c>
      <c r="D4" s="110" t="s">
        <v>12</v>
      </c>
      <c r="E4" s="110" t="s">
        <v>36</v>
      </c>
      <c r="F4" s="110" t="s">
        <v>37</v>
      </c>
      <c r="G4" s="110" t="s">
        <v>73</v>
      </c>
      <c r="H4" s="110" t="s">
        <v>38</v>
      </c>
      <c r="I4" s="110" t="s">
        <v>84</v>
      </c>
      <c r="J4" s="110" t="s">
        <v>85</v>
      </c>
      <c r="K4" s="110" t="s">
        <v>86</v>
      </c>
      <c r="L4" s="110" t="s">
        <v>77</v>
      </c>
      <c r="M4" s="110" t="s">
        <v>78</v>
      </c>
      <c r="N4" s="110" t="s">
        <v>79</v>
      </c>
      <c r="O4" s="110" t="s">
        <v>81</v>
      </c>
      <c r="P4" s="55"/>
      <c r="Q4" s="55"/>
      <c r="R4" s="9" t="s">
        <v>17</v>
      </c>
      <c r="S4" s="110" t="s">
        <v>82</v>
      </c>
      <c r="T4" s="110" t="s">
        <v>83</v>
      </c>
      <c r="U4" s="110" t="s">
        <v>12</v>
      </c>
      <c r="V4" s="110" t="s">
        <v>36</v>
      </c>
      <c r="W4" s="110" t="s">
        <v>37</v>
      </c>
      <c r="X4" s="110" t="s">
        <v>73</v>
      </c>
      <c r="Y4" s="110" t="s">
        <v>38</v>
      </c>
      <c r="Z4" s="110" t="s">
        <v>84</v>
      </c>
      <c r="AA4" s="110" t="s">
        <v>85</v>
      </c>
      <c r="AB4" s="110" t="s">
        <v>86</v>
      </c>
      <c r="AC4" s="110" t="s">
        <v>77</v>
      </c>
      <c r="AD4" s="110" t="s">
        <v>78</v>
      </c>
      <c r="AE4" s="110" t="s">
        <v>79</v>
      </c>
    </row>
    <row r="5" spans="1:31" ht="13" x14ac:dyDescent="0.3">
      <c r="A5" s="55" t="s">
        <v>20</v>
      </c>
      <c r="B5" s="55">
        <v>27.722999999999999</v>
      </c>
      <c r="C5" s="55">
        <v>1.0999999999999999E-2</v>
      </c>
      <c r="D5" s="55">
        <v>52.249000000000002</v>
      </c>
      <c r="E5" s="55">
        <v>9.6340000000000003</v>
      </c>
      <c r="F5" s="55">
        <v>62.201000000000001</v>
      </c>
      <c r="G5" s="55">
        <v>91.513000000000005</v>
      </c>
      <c r="H5" s="55">
        <v>5.6459999999999999</v>
      </c>
      <c r="I5" s="55">
        <v>14.474</v>
      </c>
      <c r="J5" s="55">
        <v>94.18</v>
      </c>
      <c r="K5" s="55">
        <v>20.302</v>
      </c>
      <c r="L5" s="55">
        <v>12.102</v>
      </c>
      <c r="M5" s="55">
        <v>19.302999999999997</v>
      </c>
      <c r="N5" s="55">
        <v>409.33800000000002</v>
      </c>
      <c r="O5" s="55">
        <v>13.129646510750687</v>
      </c>
      <c r="P5" s="55"/>
      <c r="Q5" s="55"/>
      <c r="R5" s="55" t="s">
        <v>20</v>
      </c>
      <c r="S5" s="55">
        <f>B5/$N5*100</f>
        <v>6.7726426571684026</v>
      </c>
      <c r="T5" s="55">
        <f t="shared" ref="T5:AE5" si="0">C5/$N5*100</f>
        <v>2.6872657803575528E-3</v>
      </c>
      <c r="U5" s="55">
        <f t="shared" si="0"/>
        <v>12.764268159809253</v>
      </c>
      <c r="V5" s="55">
        <f t="shared" si="0"/>
        <v>2.3535562298149695</v>
      </c>
      <c r="W5" s="55">
        <f t="shared" si="0"/>
        <v>15.195510800365467</v>
      </c>
      <c r="X5" s="55">
        <f t="shared" si="0"/>
        <v>22.356341214350977</v>
      </c>
      <c r="Y5" s="55">
        <f t="shared" si="0"/>
        <v>1.3793002359907947</v>
      </c>
      <c r="Z5" s="55">
        <f t="shared" si="0"/>
        <v>3.5359531731722926</v>
      </c>
      <c r="AA5" s="55">
        <f t="shared" si="0"/>
        <v>23.007881017643122</v>
      </c>
      <c r="AB5" s="55">
        <f t="shared" si="0"/>
        <v>4.9597154429835486</v>
      </c>
      <c r="AC5" s="55">
        <f t="shared" si="0"/>
        <v>2.9564809521715549</v>
      </c>
      <c r="AD5" s="55">
        <f t="shared" si="0"/>
        <v>4.7156628507492577</v>
      </c>
      <c r="AE5" s="55">
        <f t="shared" si="0"/>
        <v>100</v>
      </c>
    </row>
    <row r="6" spans="1:31" ht="13" x14ac:dyDescent="0.3">
      <c r="A6" s="55" t="s">
        <v>19</v>
      </c>
      <c r="B6" s="55">
        <v>2.2389999999999999</v>
      </c>
      <c r="C6" s="55">
        <v>2.0659999999999998</v>
      </c>
      <c r="D6" s="55">
        <v>38.676000000000002</v>
      </c>
      <c r="E6" s="55">
        <v>19.571999999999999</v>
      </c>
      <c r="F6" s="55">
        <v>0</v>
      </c>
      <c r="G6" s="55">
        <v>8.7780000000000005</v>
      </c>
      <c r="H6" s="55">
        <v>1.331</v>
      </c>
      <c r="I6" s="55">
        <v>0.96799999999999997</v>
      </c>
      <c r="J6" s="55">
        <v>0</v>
      </c>
      <c r="K6" s="55">
        <v>0.85599999999999998</v>
      </c>
      <c r="L6" s="55">
        <v>7.9249999999999998</v>
      </c>
      <c r="M6" s="55">
        <v>9.8239999999999981</v>
      </c>
      <c r="N6" s="55">
        <v>92.234999999999999</v>
      </c>
      <c r="O6" s="55">
        <v>2.9584669537621462</v>
      </c>
      <c r="P6" s="55"/>
      <c r="Q6" s="55"/>
      <c r="R6" s="55" t="s">
        <v>19</v>
      </c>
      <c r="S6" s="55">
        <f t="shared" ref="S6:S27" si="1">B6/$N6*100</f>
        <v>2.4274949856345205</v>
      </c>
      <c r="T6" s="55">
        <f t="shared" ref="T6:T27" si="2">C6/$N6*100</f>
        <v>2.2399306120236351</v>
      </c>
      <c r="U6" s="55">
        <f t="shared" ref="U6:U27" si="3">D6/$N6*100</f>
        <v>41.932021466905191</v>
      </c>
      <c r="V6" s="55">
        <f t="shared" ref="V6:V27" si="4">E6/$N6*100</f>
        <v>21.219710522036102</v>
      </c>
      <c r="W6" s="55">
        <f t="shared" ref="W6:W27" si="5">F6/$N6*100</f>
        <v>0</v>
      </c>
      <c r="X6" s="55">
        <f t="shared" ref="X6:X27" si="6">G6/$N6*100</f>
        <v>9.5169946332737041</v>
      </c>
      <c r="Y6" s="55">
        <f t="shared" ref="Y6:Y27" si="7">H6/$N6*100</f>
        <v>1.4430530709600475</v>
      </c>
      <c r="Z6" s="55">
        <f t="shared" ref="Z6:Z27" si="8">I6/$N6*100</f>
        <v>1.0494931425163982</v>
      </c>
      <c r="AA6" s="55">
        <f t="shared" ref="AA6:AA27" si="9">J6/$N6*100</f>
        <v>0</v>
      </c>
      <c r="AB6" s="55">
        <f t="shared" ref="AB6:AB27" si="10">K6/$N6*100</f>
        <v>0.92806418387813738</v>
      </c>
      <c r="AC6" s="55">
        <f t="shared" ref="AC6:AC27" si="11">L6/$N6*100</f>
        <v>8.5921830107876609</v>
      </c>
      <c r="AD6" s="55">
        <f t="shared" ref="AD6:AD27" si="12">M6/$N6*100</f>
        <v>10.651054371984603</v>
      </c>
      <c r="AE6" s="55">
        <f t="shared" ref="AE6:AE27" si="13">N6/$N6*100</f>
        <v>100</v>
      </c>
    </row>
    <row r="7" spans="1:31" ht="13" x14ac:dyDescent="0.3">
      <c r="A7" s="55" t="s">
        <v>18</v>
      </c>
      <c r="B7" s="55">
        <v>0</v>
      </c>
      <c r="C7" s="55">
        <v>0</v>
      </c>
      <c r="D7" s="55">
        <v>0</v>
      </c>
      <c r="E7" s="55">
        <v>0</v>
      </c>
      <c r="F7" s="55">
        <v>0</v>
      </c>
      <c r="G7" s="55">
        <v>0</v>
      </c>
      <c r="H7" s="55">
        <v>0</v>
      </c>
      <c r="I7" s="55">
        <v>0</v>
      </c>
      <c r="J7" s="55">
        <v>0</v>
      </c>
      <c r="K7" s="55">
        <v>0</v>
      </c>
      <c r="L7" s="55">
        <v>0.65700000000000003</v>
      </c>
      <c r="M7" s="55">
        <v>0</v>
      </c>
      <c r="N7" s="55">
        <v>0.65700000000000003</v>
      </c>
      <c r="O7" s="55">
        <v>2.1073483911982764E-2</v>
      </c>
      <c r="P7" s="55"/>
      <c r="Q7" s="55"/>
      <c r="R7" s="55" t="s">
        <v>18</v>
      </c>
      <c r="S7" s="55">
        <f t="shared" si="1"/>
        <v>0</v>
      </c>
      <c r="T7" s="55">
        <f t="shared" si="2"/>
        <v>0</v>
      </c>
      <c r="U7" s="55">
        <f t="shared" si="3"/>
        <v>0</v>
      </c>
      <c r="V7" s="55">
        <f t="shared" si="4"/>
        <v>0</v>
      </c>
      <c r="W7" s="55">
        <f t="shared" si="5"/>
        <v>0</v>
      </c>
      <c r="X7" s="55">
        <f t="shared" si="6"/>
        <v>0</v>
      </c>
      <c r="Y7" s="55">
        <f t="shared" si="7"/>
        <v>0</v>
      </c>
      <c r="Z7" s="55">
        <f t="shared" si="8"/>
        <v>0</v>
      </c>
      <c r="AA7" s="55">
        <f t="shared" si="9"/>
        <v>0</v>
      </c>
      <c r="AB7" s="55">
        <f t="shared" si="10"/>
        <v>0</v>
      </c>
      <c r="AC7" s="55">
        <f t="shared" si="11"/>
        <v>100</v>
      </c>
      <c r="AD7" s="55">
        <f t="shared" si="12"/>
        <v>0</v>
      </c>
      <c r="AE7" s="55">
        <f t="shared" si="13"/>
        <v>100</v>
      </c>
    </row>
    <row r="8" spans="1:31" ht="13" x14ac:dyDescent="0.3">
      <c r="A8" s="55" t="s">
        <v>105</v>
      </c>
      <c r="B8" s="55">
        <v>0</v>
      </c>
      <c r="C8" s="55">
        <v>0</v>
      </c>
      <c r="D8" s="55">
        <v>0</v>
      </c>
      <c r="E8" s="55">
        <v>0</v>
      </c>
      <c r="F8" s="55">
        <v>0</v>
      </c>
      <c r="G8" s="55">
        <v>4.5999999999999999E-2</v>
      </c>
      <c r="H8" s="55">
        <v>0</v>
      </c>
      <c r="I8" s="55">
        <v>0</v>
      </c>
      <c r="J8" s="55">
        <v>0</v>
      </c>
      <c r="K8" s="55">
        <v>1.2E-2</v>
      </c>
      <c r="L8" s="55">
        <v>0.48099999999999998</v>
      </c>
      <c r="M8" s="55">
        <v>0.10600000000000009</v>
      </c>
      <c r="N8" s="55">
        <v>0.64500000000000002</v>
      </c>
      <c r="O8" s="55">
        <v>2.0688580096238786E-2</v>
      </c>
      <c r="P8" s="55"/>
      <c r="Q8" s="55"/>
      <c r="R8" s="55" t="s">
        <v>105</v>
      </c>
      <c r="S8" s="55">
        <f t="shared" si="1"/>
        <v>0</v>
      </c>
      <c r="T8" s="55">
        <f t="shared" si="2"/>
        <v>0</v>
      </c>
      <c r="U8" s="55">
        <f t="shared" si="3"/>
        <v>0</v>
      </c>
      <c r="V8" s="55">
        <f t="shared" si="4"/>
        <v>0</v>
      </c>
      <c r="W8" s="55">
        <f t="shared" si="5"/>
        <v>0</v>
      </c>
      <c r="X8" s="55">
        <f t="shared" si="6"/>
        <v>7.1317829457364343</v>
      </c>
      <c r="Y8" s="55">
        <f t="shared" si="7"/>
        <v>0</v>
      </c>
      <c r="Z8" s="55">
        <f t="shared" si="8"/>
        <v>0</v>
      </c>
      <c r="AA8" s="55">
        <f t="shared" si="9"/>
        <v>0</v>
      </c>
      <c r="AB8" s="55">
        <f t="shared" si="10"/>
        <v>1.8604651162790697</v>
      </c>
      <c r="AC8" s="55">
        <f t="shared" si="11"/>
        <v>74.573643410852711</v>
      </c>
      <c r="AD8" s="55">
        <f t="shared" si="12"/>
        <v>16.434108527131798</v>
      </c>
      <c r="AE8" s="55">
        <f t="shared" si="13"/>
        <v>100</v>
      </c>
    </row>
    <row r="9" spans="1:31" ht="13.5" thickBot="1" x14ac:dyDescent="0.35">
      <c r="A9" s="64" t="s">
        <v>21</v>
      </c>
      <c r="B9" s="64">
        <v>29.962</v>
      </c>
      <c r="C9" s="64">
        <v>2.077</v>
      </c>
      <c r="D9" s="64">
        <v>90.924999999999997</v>
      </c>
      <c r="E9" s="64">
        <v>29.207000000000001</v>
      </c>
      <c r="F9" s="64">
        <v>62.201000000000001</v>
      </c>
      <c r="G9" s="64">
        <v>100.337</v>
      </c>
      <c r="H9" s="64">
        <v>6.9770000000000003</v>
      </c>
      <c r="I9" s="64">
        <v>15.441000000000001</v>
      </c>
      <c r="J9" s="64">
        <v>94.18</v>
      </c>
      <c r="K9" s="64">
        <v>21.17</v>
      </c>
      <c r="L9" s="64">
        <v>21.164999999999999</v>
      </c>
      <c r="M9" s="64">
        <v>29.233000000000004</v>
      </c>
      <c r="N9" s="64">
        <v>502.875</v>
      </c>
      <c r="O9" s="64">
        <v>16.129875528521055</v>
      </c>
      <c r="P9" s="55"/>
      <c r="Q9" s="55"/>
      <c r="R9" s="64" t="s">
        <v>21</v>
      </c>
      <c r="S9" s="64">
        <f t="shared" si="1"/>
        <v>5.958140691026597</v>
      </c>
      <c r="T9" s="64">
        <f t="shared" si="2"/>
        <v>0.41302510564255535</v>
      </c>
      <c r="U9" s="64">
        <f t="shared" si="3"/>
        <v>18.081034054188414</v>
      </c>
      <c r="V9" s="64">
        <f t="shared" si="4"/>
        <v>5.8080039771314942</v>
      </c>
      <c r="W9" s="64">
        <f t="shared" si="5"/>
        <v>12.36907780263485</v>
      </c>
      <c r="X9" s="64">
        <f t="shared" si="6"/>
        <v>19.952672135222471</v>
      </c>
      <c r="Y9" s="64">
        <f t="shared" si="7"/>
        <v>1.3874223216505097</v>
      </c>
      <c r="Z9" s="64">
        <f t="shared" si="8"/>
        <v>3.0705443698732289</v>
      </c>
      <c r="AA9" s="64">
        <f t="shared" si="9"/>
        <v>18.728312204822274</v>
      </c>
      <c r="AB9" s="64">
        <f t="shared" si="10"/>
        <v>4.2097936863037537</v>
      </c>
      <c r="AC9" s="64">
        <f t="shared" si="11"/>
        <v>4.2087994034302758</v>
      </c>
      <c r="AD9" s="64">
        <f t="shared" si="12"/>
        <v>5.8131742480735777</v>
      </c>
      <c r="AE9" s="64">
        <f t="shared" si="13"/>
        <v>100</v>
      </c>
    </row>
    <row r="10" spans="1:31" ht="13" x14ac:dyDescent="0.3">
      <c r="A10" s="55" t="s">
        <v>24</v>
      </c>
      <c r="B10" s="55">
        <v>0</v>
      </c>
      <c r="C10" s="55">
        <v>0</v>
      </c>
      <c r="D10" s="55">
        <v>0</v>
      </c>
      <c r="E10" s="55">
        <v>3.4609999999999999</v>
      </c>
      <c r="F10" s="55">
        <v>0</v>
      </c>
      <c r="G10" s="55">
        <v>22.305</v>
      </c>
      <c r="H10" s="55">
        <v>0</v>
      </c>
      <c r="I10" s="55">
        <v>4.7850000000000001</v>
      </c>
      <c r="J10" s="55">
        <v>7.7060000000000004</v>
      </c>
      <c r="K10" s="55">
        <v>16.366</v>
      </c>
      <c r="L10" s="55">
        <v>16.152999999999999</v>
      </c>
      <c r="M10" s="55">
        <v>43.186999999999998</v>
      </c>
      <c r="N10" s="55">
        <v>113.96299999999999</v>
      </c>
      <c r="O10" s="55">
        <v>3.6553994628025741</v>
      </c>
      <c r="P10" s="55"/>
      <c r="Q10" s="55"/>
      <c r="R10" s="55" t="s">
        <v>24</v>
      </c>
      <c r="S10" s="55">
        <f t="shared" si="1"/>
        <v>0</v>
      </c>
      <c r="T10" s="55">
        <f t="shared" si="2"/>
        <v>0</v>
      </c>
      <c r="U10" s="55">
        <f t="shared" si="3"/>
        <v>0</v>
      </c>
      <c r="V10" s="55">
        <f t="shared" si="4"/>
        <v>3.0369505892263278</v>
      </c>
      <c r="W10" s="55">
        <f t="shared" si="5"/>
        <v>0</v>
      </c>
      <c r="X10" s="55">
        <f t="shared" si="6"/>
        <v>19.572141835508017</v>
      </c>
      <c r="Y10" s="55">
        <f t="shared" si="7"/>
        <v>0</v>
      </c>
      <c r="Z10" s="55">
        <f t="shared" si="8"/>
        <v>4.1987311671331931</v>
      </c>
      <c r="AA10" s="55">
        <f t="shared" si="9"/>
        <v>6.7618437563068721</v>
      </c>
      <c r="AB10" s="55">
        <f t="shared" si="10"/>
        <v>14.360801312706755</v>
      </c>
      <c r="AC10" s="55">
        <f t="shared" si="11"/>
        <v>14.173898546019323</v>
      </c>
      <c r="AD10" s="55">
        <f t="shared" si="12"/>
        <v>37.895632793099516</v>
      </c>
      <c r="AE10" s="55">
        <f t="shared" si="13"/>
        <v>100</v>
      </c>
    </row>
    <row r="11" spans="1:31" ht="16.5" customHeight="1" x14ac:dyDescent="0.3">
      <c r="A11" s="55" t="s">
        <v>23</v>
      </c>
      <c r="B11" s="55">
        <v>0</v>
      </c>
      <c r="C11" s="55">
        <v>3.0000000000000001E-3</v>
      </c>
      <c r="D11" s="55">
        <v>0</v>
      </c>
      <c r="E11" s="55">
        <v>0.754</v>
      </c>
      <c r="F11" s="55">
        <v>0</v>
      </c>
      <c r="G11" s="55">
        <v>3.51</v>
      </c>
      <c r="H11" s="55">
        <v>0</v>
      </c>
      <c r="I11" s="55">
        <v>12.452</v>
      </c>
      <c r="J11" s="55">
        <v>13.084</v>
      </c>
      <c r="K11" s="55">
        <v>5.8000000000000003E-2</v>
      </c>
      <c r="L11" s="55">
        <v>2.5680000000000001</v>
      </c>
      <c r="M11" s="55">
        <v>3.7590000000000003</v>
      </c>
      <c r="N11" s="55">
        <v>36.188000000000002</v>
      </c>
      <c r="O11" s="55">
        <v>1.1607416070119214</v>
      </c>
      <c r="P11" s="55"/>
      <c r="Q11" s="55"/>
      <c r="R11" s="55" t="s">
        <v>23</v>
      </c>
      <c r="S11" s="55">
        <f t="shared" si="1"/>
        <v>0</v>
      </c>
      <c r="T11" s="55">
        <f t="shared" si="2"/>
        <v>8.2900408975350934E-3</v>
      </c>
      <c r="U11" s="55">
        <f t="shared" si="3"/>
        <v>0</v>
      </c>
      <c r="V11" s="55">
        <f t="shared" si="4"/>
        <v>2.0835636122471537</v>
      </c>
      <c r="W11" s="55">
        <f t="shared" si="5"/>
        <v>0</v>
      </c>
      <c r="X11" s="55">
        <f t="shared" si="6"/>
        <v>9.6993478501160588</v>
      </c>
      <c r="Y11" s="55">
        <f t="shared" si="7"/>
        <v>0</v>
      </c>
      <c r="Z11" s="55">
        <f t="shared" si="8"/>
        <v>34.409196418702329</v>
      </c>
      <c r="AA11" s="55">
        <f t="shared" si="9"/>
        <v>36.155631701116384</v>
      </c>
      <c r="AB11" s="55">
        <f t="shared" si="10"/>
        <v>0.16027412401901181</v>
      </c>
      <c r="AC11" s="55">
        <f t="shared" si="11"/>
        <v>7.0962750082900401</v>
      </c>
      <c r="AD11" s="55">
        <f t="shared" si="12"/>
        <v>10.387421244611474</v>
      </c>
      <c r="AE11" s="55">
        <f t="shared" si="13"/>
        <v>100</v>
      </c>
    </row>
    <row r="12" spans="1:31" ht="13.5" thickBot="1" x14ac:dyDescent="0.35">
      <c r="A12" s="64" t="s">
        <v>100</v>
      </c>
      <c r="B12" s="64">
        <v>0</v>
      </c>
      <c r="C12" s="64">
        <v>0</v>
      </c>
      <c r="D12" s="64">
        <v>0</v>
      </c>
      <c r="E12" s="64">
        <v>0.01</v>
      </c>
      <c r="F12" s="64">
        <v>0</v>
      </c>
      <c r="G12" s="64">
        <v>1.383</v>
      </c>
      <c r="H12" s="64">
        <v>0</v>
      </c>
      <c r="I12" s="64">
        <v>0</v>
      </c>
      <c r="J12" s="64">
        <v>0</v>
      </c>
      <c r="K12" s="64">
        <v>3.2000000000000001E-2</v>
      </c>
      <c r="L12" s="64">
        <v>1.054</v>
      </c>
      <c r="M12" s="64">
        <v>8.4870000000000001</v>
      </c>
      <c r="N12" s="64">
        <v>10.965999999999999</v>
      </c>
      <c r="O12" s="64">
        <v>0.35173793695403799</v>
      </c>
      <c r="P12" s="55"/>
      <c r="Q12" s="55"/>
      <c r="R12" s="64" t="s">
        <v>100</v>
      </c>
      <c r="S12" s="64">
        <f t="shared" si="1"/>
        <v>0</v>
      </c>
      <c r="T12" s="64">
        <f t="shared" si="2"/>
        <v>0</v>
      </c>
      <c r="U12" s="64">
        <f t="shared" si="3"/>
        <v>0</v>
      </c>
      <c r="V12" s="64">
        <f t="shared" si="4"/>
        <v>9.1190953857377355E-2</v>
      </c>
      <c r="W12" s="64">
        <f t="shared" si="5"/>
        <v>0</v>
      </c>
      <c r="X12" s="64">
        <f t="shared" si="6"/>
        <v>12.611708918475287</v>
      </c>
      <c r="Y12" s="64">
        <f t="shared" si="7"/>
        <v>0</v>
      </c>
      <c r="Z12" s="64">
        <f t="shared" si="8"/>
        <v>0</v>
      </c>
      <c r="AA12" s="64">
        <f t="shared" si="9"/>
        <v>0</v>
      </c>
      <c r="AB12" s="64">
        <f t="shared" si="10"/>
        <v>0.29181105234360755</v>
      </c>
      <c r="AC12" s="64">
        <f t="shared" si="11"/>
        <v>9.6115265365675739</v>
      </c>
      <c r="AD12" s="64">
        <f t="shared" si="12"/>
        <v>77.393762538756164</v>
      </c>
      <c r="AE12" s="64">
        <f t="shared" si="13"/>
        <v>100</v>
      </c>
    </row>
    <row r="13" spans="1:31" ht="13.5" thickBot="1" x14ac:dyDescent="0.35">
      <c r="A13" s="64" t="s">
        <v>25</v>
      </c>
      <c r="B13" s="64">
        <v>29.962</v>
      </c>
      <c r="C13" s="64">
        <v>2.08</v>
      </c>
      <c r="D13" s="64">
        <v>90.924999999999997</v>
      </c>
      <c r="E13" s="64">
        <v>33.432000000000002</v>
      </c>
      <c r="F13" s="64">
        <v>62.201000000000001</v>
      </c>
      <c r="G13" s="64">
        <v>127.53400000000001</v>
      </c>
      <c r="H13" s="64">
        <v>6.9770000000000003</v>
      </c>
      <c r="I13" s="64">
        <v>32.677999999999997</v>
      </c>
      <c r="J13" s="64">
        <v>114.97</v>
      </c>
      <c r="K13" s="64">
        <v>37.625999999999998</v>
      </c>
      <c r="L13" s="64">
        <v>40.941000000000003</v>
      </c>
      <c r="M13" s="64">
        <v>84.66599999999994</v>
      </c>
      <c r="N13" s="64">
        <v>663.99199999999996</v>
      </c>
      <c r="O13" s="64">
        <v>21.297754535289588</v>
      </c>
      <c r="P13" s="55"/>
      <c r="Q13" s="55"/>
      <c r="R13" s="64" t="s">
        <v>25</v>
      </c>
      <c r="S13" s="64">
        <f t="shared" si="1"/>
        <v>4.5124037639007701</v>
      </c>
      <c r="T13" s="64">
        <f t="shared" si="2"/>
        <v>0.31325678622634012</v>
      </c>
      <c r="U13" s="64">
        <f t="shared" si="3"/>
        <v>13.693689080591334</v>
      </c>
      <c r="V13" s="64">
        <f t="shared" si="4"/>
        <v>5.0350004216918283</v>
      </c>
      <c r="W13" s="64">
        <f t="shared" si="5"/>
        <v>9.3677333461848953</v>
      </c>
      <c r="X13" s="64">
        <f t="shared" si="6"/>
        <v>19.207159122399066</v>
      </c>
      <c r="Y13" s="64">
        <f t="shared" si="7"/>
        <v>1.0507656718755649</v>
      </c>
      <c r="Z13" s="64">
        <f t="shared" si="8"/>
        <v>4.9214448366847785</v>
      </c>
      <c r="AA13" s="64">
        <f t="shared" si="9"/>
        <v>17.314967650212655</v>
      </c>
      <c r="AB13" s="64">
        <f t="shared" si="10"/>
        <v>5.666634537765515</v>
      </c>
      <c r="AC13" s="64">
        <f t="shared" si="11"/>
        <v>6.1658875408137455</v>
      </c>
      <c r="AD13" s="64">
        <f t="shared" si="12"/>
        <v>12.751057241653504</v>
      </c>
      <c r="AE13" s="64">
        <f t="shared" si="13"/>
        <v>100</v>
      </c>
    </row>
    <row r="14" spans="1:31" ht="13.5" thickBot="1" x14ac:dyDescent="0.35">
      <c r="A14" s="64" t="s">
        <v>109</v>
      </c>
      <c r="B14" s="64">
        <v>0</v>
      </c>
      <c r="C14" s="64">
        <v>0</v>
      </c>
      <c r="D14" s="64">
        <v>0</v>
      </c>
      <c r="E14" s="64">
        <v>0</v>
      </c>
      <c r="F14" s="64">
        <v>0</v>
      </c>
      <c r="G14" s="64">
        <v>9.5000000000000001E-2</v>
      </c>
      <c r="H14" s="64">
        <v>0</v>
      </c>
      <c r="I14" s="64">
        <v>0</v>
      </c>
      <c r="J14" s="64">
        <v>0</v>
      </c>
      <c r="K14" s="64">
        <v>3.0000000000000001E-3</v>
      </c>
      <c r="L14" s="64">
        <v>0</v>
      </c>
      <c r="M14" s="64">
        <v>5.6909999999999989</v>
      </c>
      <c r="N14" s="64">
        <v>5.7889999999999988</v>
      </c>
      <c r="O14" s="64">
        <v>0.18568401577849042</v>
      </c>
      <c r="P14" s="55"/>
      <c r="Q14" s="55"/>
      <c r="R14" s="64" t="s">
        <v>109</v>
      </c>
      <c r="S14" s="64">
        <f t="shared" si="1"/>
        <v>0</v>
      </c>
      <c r="T14" s="64">
        <f t="shared" si="2"/>
        <v>0</v>
      </c>
      <c r="U14" s="64">
        <f t="shared" si="3"/>
        <v>0</v>
      </c>
      <c r="V14" s="64">
        <f t="shared" si="4"/>
        <v>0</v>
      </c>
      <c r="W14" s="64">
        <f t="shared" si="5"/>
        <v>0</v>
      </c>
      <c r="X14" s="64">
        <f t="shared" si="6"/>
        <v>1.6410433580929351</v>
      </c>
      <c r="Y14" s="64">
        <f t="shared" si="7"/>
        <v>0</v>
      </c>
      <c r="Z14" s="64">
        <f t="shared" si="8"/>
        <v>0</v>
      </c>
      <c r="AA14" s="64">
        <f t="shared" si="9"/>
        <v>0</v>
      </c>
      <c r="AB14" s="64">
        <f t="shared" si="10"/>
        <v>5.1822421834513743E-2</v>
      </c>
      <c r="AC14" s="64">
        <f t="shared" si="11"/>
        <v>0</v>
      </c>
      <c r="AD14" s="64">
        <f t="shared" si="12"/>
        <v>98.307134220072555</v>
      </c>
      <c r="AE14" s="64">
        <f t="shared" si="13"/>
        <v>100</v>
      </c>
    </row>
    <row r="15" spans="1:31" ht="13.5" thickBot="1" x14ac:dyDescent="0.35">
      <c r="A15" s="64" t="s">
        <v>106</v>
      </c>
      <c r="B15" s="64">
        <v>29.962</v>
      </c>
      <c r="C15" s="64">
        <v>2.08</v>
      </c>
      <c r="D15" s="64">
        <v>90.924999999999997</v>
      </c>
      <c r="E15" s="64">
        <v>33.432000000000002</v>
      </c>
      <c r="F15" s="64">
        <v>62.201000000000001</v>
      </c>
      <c r="G15" s="64">
        <v>127.629</v>
      </c>
      <c r="H15" s="64">
        <v>6.9770000000000003</v>
      </c>
      <c r="I15" s="64">
        <v>32.677999999999997</v>
      </c>
      <c r="J15" s="64">
        <v>114.97</v>
      </c>
      <c r="K15" s="64">
        <v>37.628999999999998</v>
      </c>
      <c r="L15" s="64">
        <v>40.941000000000003</v>
      </c>
      <c r="M15" s="64">
        <v>90.356999999999971</v>
      </c>
      <c r="N15" s="64">
        <v>669.78099999999995</v>
      </c>
      <c r="O15" s="64">
        <v>21.483438551068076</v>
      </c>
      <c r="P15" s="55"/>
      <c r="Q15" s="55"/>
      <c r="R15" s="64" t="s">
        <v>106</v>
      </c>
      <c r="S15" s="64">
        <f t="shared" si="1"/>
        <v>4.4734025002202218</v>
      </c>
      <c r="T15" s="64">
        <f t="shared" si="2"/>
        <v>0.31054926908944869</v>
      </c>
      <c r="U15" s="64">
        <f t="shared" si="3"/>
        <v>13.575332832672174</v>
      </c>
      <c r="V15" s="64">
        <f t="shared" si="4"/>
        <v>4.9914822904800236</v>
      </c>
      <c r="W15" s="64">
        <f t="shared" si="5"/>
        <v>9.2867668685734586</v>
      </c>
      <c r="X15" s="64">
        <f t="shared" si="6"/>
        <v>19.055333011835213</v>
      </c>
      <c r="Y15" s="64">
        <f t="shared" si="7"/>
        <v>1.0416837742485978</v>
      </c>
      <c r="Z15" s="64">
        <f t="shared" si="8"/>
        <v>4.8789081804350971</v>
      </c>
      <c r="AA15" s="64">
        <f t="shared" si="9"/>
        <v>17.165312243852842</v>
      </c>
      <c r="AB15" s="64">
        <f t="shared" si="10"/>
        <v>5.6181050223879145</v>
      </c>
      <c r="AC15" s="64">
        <f t="shared" si="11"/>
        <v>6.1125950123995763</v>
      </c>
      <c r="AD15" s="64">
        <f t="shared" si="12"/>
        <v>13.490528993805434</v>
      </c>
      <c r="AE15" s="64">
        <f t="shared" si="13"/>
        <v>100</v>
      </c>
    </row>
    <row r="16" spans="1:31" ht="13" x14ac:dyDescent="0.3">
      <c r="A16" s="55" t="s">
        <v>110</v>
      </c>
      <c r="B16" s="55">
        <v>0</v>
      </c>
      <c r="C16" s="55">
        <v>0</v>
      </c>
      <c r="D16" s="55">
        <v>1095.3030000000001</v>
      </c>
      <c r="E16" s="55">
        <v>0</v>
      </c>
      <c r="F16" s="55">
        <v>0</v>
      </c>
      <c r="G16" s="55">
        <v>5.7000000000000002E-2</v>
      </c>
      <c r="H16" s="55">
        <v>0</v>
      </c>
      <c r="I16" s="55">
        <v>0</v>
      </c>
      <c r="J16" s="55">
        <v>0</v>
      </c>
      <c r="K16" s="55">
        <v>0</v>
      </c>
      <c r="L16" s="55">
        <v>0</v>
      </c>
      <c r="M16" s="55">
        <v>0.21899999999982356</v>
      </c>
      <c r="N16" s="55">
        <v>1095.579</v>
      </c>
      <c r="O16" s="55">
        <v>35.141044795747582</v>
      </c>
      <c r="P16" s="55"/>
      <c r="Q16" s="55"/>
      <c r="R16" s="55" t="s">
        <v>110</v>
      </c>
      <c r="S16" s="55">
        <f t="shared" si="1"/>
        <v>0</v>
      </c>
      <c r="T16" s="55">
        <f t="shared" si="2"/>
        <v>0</v>
      </c>
      <c r="U16" s="55">
        <f t="shared" si="3"/>
        <v>99.974807841333231</v>
      </c>
      <c r="V16" s="55">
        <f t="shared" si="4"/>
        <v>0</v>
      </c>
      <c r="W16" s="55">
        <f t="shared" si="5"/>
        <v>0</v>
      </c>
      <c r="X16" s="55">
        <f t="shared" si="6"/>
        <v>5.2027284203147381E-3</v>
      </c>
      <c r="Y16" s="55">
        <f t="shared" si="7"/>
        <v>0</v>
      </c>
      <c r="Z16" s="55">
        <f t="shared" si="8"/>
        <v>0</v>
      </c>
      <c r="AA16" s="55">
        <f t="shared" si="9"/>
        <v>0</v>
      </c>
      <c r="AB16" s="55">
        <f t="shared" si="10"/>
        <v>0</v>
      </c>
      <c r="AC16" s="55">
        <f t="shared" si="11"/>
        <v>0</v>
      </c>
      <c r="AD16" s="55">
        <f t="shared" si="12"/>
        <v>1.9989430246456309E-2</v>
      </c>
      <c r="AE16" s="55">
        <f t="shared" si="13"/>
        <v>100</v>
      </c>
    </row>
    <row r="17" spans="1:31" ht="13" x14ac:dyDescent="0.3">
      <c r="A17" s="55" t="s">
        <v>27</v>
      </c>
      <c r="B17" s="55">
        <v>0</v>
      </c>
      <c r="C17" s="55">
        <v>0</v>
      </c>
      <c r="D17" s="55">
        <v>332.9</v>
      </c>
      <c r="E17" s="55">
        <v>11.821</v>
      </c>
      <c r="F17" s="55">
        <v>0</v>
      </c>
      <c r="G17" s="55">
        <v>7.0810000000000004</v>
      </c>
      <c r="H17" s="55">
        <v>0</v>
      </c>
      <c r="I17" s="55">
        <v>0</v>
      </c>
      <c r="J17" s="55">
        <v>0</v>
      </c>
      <c r="K17" s="55">
        <v>0</v>
      </c>
      <c r="L17" s="55">
        <v>0</v>
      </c>
      <c r="M17" s="55">
        <v>9.3859999999999673</v>
      </c>
      <c r="N17" s="55">
        <v>361.18799999999999</v>
      </c>
      <c r="O17" s="55">
        <v>11.585219950077976</v>
      </c>
      <c r="P17" s="55"/>
      <c r="Q17" s="55"/>
      <c r="R17" s="55" t="s">
        <v>27</v>
      </c>
      <c r="S17" s="55">
        <f t="shared" si="1"/>
        <v>0</v>
      </c>
      <c r="T17" s="55">
        <f t="shared" si="2"/>
        <v>0</v>
      </c>
      <c r="U17" s="55">
        <f t="shared" si="3"/>
        <v>92.168067599145047</v>
      </c>
      <c r="V17" s="55">
        <f t="shared" si="4"/>
        <v>3.2728108353544414</v>
      </c>
      <c r="W17" s="55">
        <f t="shared" si="5"/>
        <v>0</v>
      </c>
      <c r="X17" s="55">
        <f t="shared" si="6"/>
        <v>1.9604748773491922</v>
      </c>
      <c r="Y17" s="55">
        <f t="shared" si="7"/>
        <v>0</v>
      </c>
      <c r="Z17" s="55">
        <f t="shared" si="8"/>
        <v>0</v>
      </c>
      <c r="AA17" s="55">
        <f t="shared" si="9"/>
        <v>0</v>
      </c>
      <c r="AB17" s="55">
        <f t="shared" si="10"/>
        <v>0</v>
      </c>
      <c r="AC17" s="55">
        <f t="shared" si="11"/>
        <v>0</v>
      </c>
      <c r="AD17" s="55">
        <f t="shared" si="12"/>
        <v>2.5986466881513142</v>
      </c>
      <c r="AE17" s="55">
        <f t="shared" si="13"/>
        <v>100</v>
      </c>
    </row>
    <row r="18" spans="1:31" ht="13" x14ac:dyDescent="0.3">
      <c r="A18" s="55" t="s">
        <v>26</v>
      </c>
      <c r="B18" s="55">
        <v>0</v>
      </c>
      <c r="C18" s="55">
        <v>351.96300000000002</v>
      </c>
      <c r="D18" s="55">
        <v>0</v>
      </c>
      <c r="E18" s="55">
        <v>1E-3</v>
      </c>
      <c r="F18" s="55">
        <v>0</v>
      </c>
      <c r="G18" s="55">
        <v>0</v>
      </c>
      <c r="H18" s="55">
        <v>0</v>
      </c>
      <c r="I18" s="55">
        <v>0</v>
      </c>
      <c r="J18" s="55">
        <v>0</v>
      </c>
      <c r="K18" s="55">
        <v>0</v>
      </c>
      <c r="L18" s="55">
        <v>7.0000000000000001E-3</v>
      </c>
      <c r="M18" s="55">
        <v>0.42399999999997817</v>
      </c>
      <c r="N18" s="55">
        <v>352.39499999999998</v>
      </c>
      <c r="O18" s="55">
        <v>11.303181679091576</v>
      </c>
      <c r="P18" s="55"/>
      <c r="Q18" s="55"/>
      <c r="R18" s="55" t="s">
        <v>26</v>
      </c>
      <c r="S18" s="55">
        <f t="shared" si="1"/>
        <v>0</v>
      </c>
      <c r="T18" s="55">
        <f t="shared" si="2"/>
        <v>99.877410292427541</v>
      </c>
      <c r="U18" s="55">
        <f t="shared" si="3"/>
        <v>0</v>
      </c>
      <c r="V18" s="55">
        <f t="shared" si="4"/>
        <v>2.8377247123256572E-4</v>
      </c>
      <c r="W18" s="55">
        <f t="shared" si="5"/>
        <v>0</v>
      </c>
      <c r="X18" s="55">
        <f t="shared" si="6"/>
        <v>0</v>
      </c>
      <c r="Y18" s="55">
        <f t="shared" si="7"/>
        <v>0</v>
      </c>
      <c r="Z18" s="55">
        <f t="shared" si="8"/>
        <v>0</v>
      </c>
      <c r="AA18" s="55">
        <f t="shared" si="9"/>
        <v>0</v>
      </c>
      <c r="AB18" s="55">
        <f t="shared" si="10"/>
        <v>0</v>
      </c>
      <c r="AC18" s="55">
        <f t="shared" si="11"/>
        <v>1.9864072986279604E-3</v>
      </c>
      <c r="AD18" s="55">
        <f t="shared" si="12"/>
        <v>0.12031952780260168</v>
      </c>
      <c r="AE18" s="55">
        <f t="shared" si="13"/>
        <v>100</v>
      </c>
    </row>
    <row r="19" spans="1:31" ht="13.5" thickBot="1" x14ac:dyDescent="0.35">
      <c r="A19" s="64" t="s">
        <v>101</v>
      </c>
      <c r="B19" s="64">
        <v>0</v>
      </c>
      <c r="C19" s="64">
        <v>0</v>
      </c>
      <c r="D19" s="64">
        <v>46.519999999999996</v>
      </c>
      <c r="E19" s="64">
        <v>0</v>
      </c>
      <c r="F19" s="64">
        <v>0</v>
      </c>
      <c r="G19" s="64">
        <v>1E-3</v>
      </c>
      <c r="H19" s="64">
        <v>0</v>
      </c>
      <c r="I19" s="64">
        <v>0</v>
      </c>
      <c r="J19" s="64">
        <v>0</v>
      </c>
      <c r="K19" s="64">
        <v>2E-3</v>
      </c>
      <c r="L19" s="64">
        <v>0</v>
      </c>
      <c r="M19" s="64">
        <v>1.6610000000000014</v>
      </c>
      <c r="N19" s="64">
        <v>48.183999999999997</v>
      </c>
      <c r="O19" s="64">
        <v>1.5455171214839842</v>
      </c>
      <c r="P19" s="55"/>
      <c r="Q19" s="55"/>
      <c r="R19" s="64" t="s">
        <v>101</v>
      </c>
      <c r="S19" s="64">
        <f t="shared" si="1"/>
        <v>0</v>
      </c>
      <c r="T19" s="64">
        <f t="shared" si="2"/>
        <v>0</v>
      </c>
      <c r="U19" s="64">
        <f t="shared" si="3"/>
        <v>96.546571476008637</v>
      </c>
      <c r="V19" s="64">
        <f t="shared" si="4"/>
        <v>0</v>
      </c>
      <c r="W19" s="64">
        <f t="shared" si="5"/>
        <v>0</v>
      </c>
      <c r="X19" s="64">
        <f t="shared" si="6"/>
        <v>2.0753777187448117E-3</v>
      </c>
      <c r="Y19" s="64">
        <f t="shared" si="7"/>
        <v>0</v>
      </c>
      <c r="Z19" s="64">
        <f t="shared" si="8"/>
        <v>0</v>
      </c>
      <c r="AA19" s="64">
        <f t="shared" si="9"/>
        <v>0</v>
      </c>
      <c r="AB19" s="64">
        <f t="shared" si="10"/>
        <v>4.1507554374896234E-3</v>
      </c>
      <c r="AC19" s="64">
        <f t="shared" si="11"/>
        <v>0</v>
      </c>
      <c r="AD19" s="64">
        <f t="shared" si="12"/>
        <v>3.4472023908351348</v>
      </c>
      <c r="AE19" s="64">
        <f t="shared" si="13"/>
        <v>100</v>
      </c>
    </row>
    <row r="20" spans="1:31" ht="13.5" thickBot="1" x14ac:dyDescent="0.35">
      <c r="A20" s="64" t="s">
        <v>29</v>
      </c>
      <c r="B20" s="64">
        <v>0</v>
      </c>
      <c r="C20" s="64">
        <v>351.96300000000002</v>
      </c>
      <c r="D20" s="64">
        <v>1474.723</v>
      </c>
      <c r="E20" s="64">
        <v>11.821999999999999</v>
      </c>
      <c r="F20" s="64">
        <v>0</v>
      </c>
      <c r="G20" s="64">
        <v>7.1390000000000002</v>
      </c>
      <c r="H20" s="64">
        <v>0</v>
      </c>
      <c r="I20" s="64">
        <v>0</v>
      </c>
      <c r="J20" s="64">
        <v>0</v>
      </c>
      <c r="K20" s="64">
        <v>2E-3</v>
      </c>
      <c r="L20" s="64">
        <v>7.0000000000000001E-3</v>
      </c>
      <c r="M20" s="64">
        <v>11.689000000000306</v>
      </c>
      <c r="N20" s="64">
        <v>1857.345</v>
      </c>
      <c r="O20" s="64">
        <v>59.574931471083147</v>
      </c>
      <c r="P20" s="55"/>
      <c r="Q20" s="55"/>
      <c r="R20" s="64" t="s">
        <v>29</v>
      </c>
      <c r="S20" s="64">
        <f t="shared" si="1"/>
        <v>0</v>
      </c>
      <c r="T20" s="64">
        <f t="shared" si="2"/>
        <v>18.949791234261809</v>
      </c>
      <c r="U20" s="64">
        <f t="shared" si="3"/>
        <v>79.399519206178709</v>
      </c>
      <c r="V20" s="64">
        <f t="shared" si="4"/>
        <v>0.63649995019772843</v>
      </c>
      <c r="W20" s="64">
        <f t="shared" si="5"/>
        <v>0</v>
      </c>
      <c r="X20" s="64">
        <f t="shared" si="6"/>
        <v>0.38436585556264452</v>
      </c>
      <c r="Y20" s="64">
        <f t="shared" si="7"/>
        <v>0</v>
      </c>
      <c r="Z20" s="64">
        <f t="shared" si="8"/>
        <v>0</v>
      </c>
      <c r="AA20" s="64">
        <f t="shared" si="9"/>
        <v>0</v>
      </c>
      <c r="AB20" s="64">
        <f t="shared" si="10"/>
        <v>1.0768058707456072E-4</v>
      </c>
      <c r="AC20" s="64">
        <f t="shared" si="11"/>
        <v>3.7688205476096257E-4</v>
      </c>
      <c r="AD20" s="64">
        <f t="shared" si="12"/>
        <v>0.62933919115728665</v>
      </c>
      <c r="AE20" s="64">
        <f t="shared" si="13"/>
        <v>100</v>
      </c>
    </row>
    <row r="21" spans="1:31" ht="13" x14ac:dyDescent="0.3">
      <c r="A21" s="55" t="s">
        <v>30</v>
      </c>
      <c r="B21" s="55">
        <v>0</v>
      </c>
      <c r="C21" s="55">
        <v>0</v>
      </c>
      <c r="D21" s="55">
        <v>125.648</v>
      </c>
      <c r="E21" s="55">
        <v>0</v>
      </c>
      <c r="F21" s="55">
        <v>0</v>
      </c>
      <c r="G21" s="55">
        <v>0</v>
      </c>
      <c r="H21" s="55">
        <v>0</v>
      </c>
      <c r="I21" s="55">
        <v>0</v>
      </c>
      <c r="J21" s="55">
        <v>0</v>
      </c>
      <c r="K21" s="55">
        <v>0</v>
      </c>
      <c r="L21" s="55">
        <v>0</v>
      </c>
      <c r="M21" s="55">
        <v>0</v>
      </c>
      <c r="N21" s="55">
        <v>125.648</v>
      </c>
      <c r="O21" s="55">
        <v>4.0301995533832731</v>
      </c>
      <c r="P21" s="55"/>
      <c r="Q21" s="55"/>
      <c r="R21" s="55" t="s">
        <v>30</v>
      </c>
      <c r="S21" s="55">
        <f t="shared" si="1"/>
        <v>0</v>
      </c>
      <c r="T21" s="55">
        <f t="shared" si="2"/>
        <v>0</v>
      </c>
      <c r="U21" s="55">
        <f t="shared" si="3"/>
        <v>100</v>
      </c>
      <c r="V21" s="55">
        <f t="shared" si="4"/>
        <v>0</v>
      </c>
      <c r="W21" s="55">
        <f t="shared" si="5"/>
        <v>0</v>
      </c>
      <c r="X21" s="55">
        <f t="shared" si="6"/>
        <v>0</v>
      </c>
      <c r="Y21" s="55">
        <f t="shared" si="7"/>
        <v>0</v>
      </c>
      <c r="Z21" s="55">
        <f t="shared" si="8"/>
        <v>0</v>
      </c>
      <c r="AA21" s="55">
        <f t="shared" si="9"/>
        <v>0</v>
      </c>
      <c r="AB21" s="55">
        <f t="shared" si="10"/>
        <v>0</v>
      </c>
      <c r="AC21" s="55">
        <f t="shared" si="11"/>
        <v>0</v>
      </c>
      <c r="AD21" s="55">
        <f t="shared" si="12"/>
        <v>0</v>
      </c>
      <c r="AE21" s="55">
        <f t="shared" si="13"/>
        <v>100</v>
      </c>
    </row>
    <row r="22" spans="1:31" ht="13.5" thickBot="1" x14ac:dyDescent="0.35">
      <c r="A22" s="64" t="s">
        <v>102</v>
      </c>
      <c r="B22" s="64">
        <v>0</v>
      </c>
      <c r="C22" s="64">
        <v>2E-3</v>
      </c>
      <c r="D22" s="64">
        <v>0</v>
      </c>
      <c r="E22" s="64">
        <v>0</v>
      </c>
      <c r="F22" s="64">
        <v>0</v>
      </c>
      <c r="G22" s="64">
        <v>4.4539999999999997</v>
      </c>
      <c r="H22" s="64">
        <v>0</v>
      </c>
      <c r="I22" s="64">
        <v>1E-3</v>
      </c>
      <c r="J22" s="64">
        <v>0</v>
      </c>
      <c r="K22" s="64">
        <v>5.0000000000000001E-3</v>
      </c>
      <c r="L22" s="64">
        <v>3.3000000000000002E-2</v>
      </c>
      <c r="M22" s="64">
        <v>4.9999999999999781E-2</v>
      </c>
      <c r="N22" s="64">
        <v>4.5450000000000008</v>
      </c>
      <c r="O22" s="64">
        <v>0.145782320213031</v>
      </c>
      <c r="P22" s="55"/>
      <c r="Q22" s="55"/>
      <c r="R22" s="64" t="s">
        <v>102</v>
      </c>
      <c r="S22" s="64">
        <f t="shared" si="1"/>
        <v>0</v>
      </c>
      <c r="T22" s="64">
        <f t="shared" si="2"/>
        <v>4.4004400440044E-2</v>
      </c>
      <c r="U22" s="64">
        <f t="shared" si="3"/>
        <v>0</v>
      </c>
      <c r="V22" s="64">
        <f t="shared" si="4"/>
        <v>0</v>
      </c>
      <c r="W22" s="64">
        <f t="shared" si="5"/>
        <v>0</v>
      </c>
      <c r="X22" s="64">
        <f t="shared" si="6"/>
        <v>97.997799779977981</v>
      </c>
      <c r="Y22" s="64">
        <f t="shared" si="7"/>
        <v>0</v>
      </c>
      <c r="Z22" s="64">
        <f t="shared" si="8"/>
        <v>2.2002200220022E-2</v>
      </c>
      <c r="AA22" s="64">
        <f t="shared" si="9"/>
        <v>0</v>
      </c>
      <c r="AB22" s="64">
        <f t="shared" si="10"/>
        <v>0.11001100110010999</v>
      </c>
      <c r="AC22" s="64">
        <f t="shared" si="11"/>
        <v>0.72607260726072598</v>
      </c>
      <c r="AD22" s="64">
        <f t="shared" si="12"/>
        <v>1.1001100110010951</v>
      </c>
      <c r="AE22" s="64">
        <f t="shared" si="13"/>
        <v>100</v>
      </c>
    </row>
    <row r="23" spans="1:31" ht="13.5" thickBot="1" x14ac:dyDescent="0.35">
      <c r="A23" s="64" t="s">
        <v>32</v>
      </c>
      <c r="B23" s="64">
        <v>0</v>
      </c>
      <c r="C23" s="64">
        <v>2E-3</v>
      </c>
      <c r="D23" s="64">
        <v>125.648</v>
      </c>
      <c r="E23" s="64">
        <v>0</v>
      </c>
      <c r="F23" s="64">
        <v>0</v>
      </c>
      <c r="G23" s="64">
        <v>4.4550000000000001</v>
      </c>
      <c r="H23" s="64">
        <v>0</v>
      </c>
      <c r="I23" s="64">
        <v>1E-3</v>
      </c>
      <c r="J23" s="64">
        <v>0</v>
      </c>
      <c r="K23" s="64">
        <v>5.0000000000000001E-3</v>
      </c>
      <c r="L23" s="64">
        <v>3.3000000000000002E-2</v>
      </c>
      <c r="M23" s="64">
        <v>5.0000000000011369E-2</v>
      </c>
      <c r="N23" s="64">
        <v>130.19399999999999</v>
      </c>
      <c r="O23" s="64">
        <v>4.1760139489142825</v>
      </c>
      <c r="P23" s="55"/>
      <c r="Q23" s="55"/>
      <c r="R23" s="64" t="s">
        <v>32</v>
      </c>
      <c r="S23" s="64">
        <f t="shared" si="1"/>
        <v>0</v>
      </c>
      <c r="T23" s="64">
        <f t="shared" si="2"/>
        <v>1.5361691014946928E-3</v>
      </c>
      <c r="U23" s="64">
        <f t="shared" si="3"/>
        <v>96.508287632302569</v>
      </c>
      <c r="V23" s="64">
        <f t="shared" si="4"/>
        <v>0</v>
      </c>
      <c r="W23" s="64">
        <f t="shared" si="5"/>
        <v>0</v>
      </c>
      <c r="X23" s="64">
        <f t="shared" si="6"/>
        <v>3.421816673579428</v>
      </c>
      <c r="Y23" s="64">
        <f t="shared" si="7"/>
        <v>0</v>
      </c>
      <c r="Z23" s="64">
        <f t="shared" si="8"/>
        <v>7.6808455074734642E-4</v>
      </c>
      <c r="AA23" s="64">
        <f t="shared" si="9"/>
        <v>0</v>
      </c>
      <c r="AB23" s="64">
        <f t="shared" si="10"/>
        <v>3.8404227537367319E-3</v>
      </c>
      <c r="AC23" s="64">
        <f t="shared" si="11"/>
        <v>2.5346790174662431E-2</v>
      </c>
      <c r="AD23" s="64">
        <f t="shared" si="12"/>
        <v>3.8404227537376046E-2</v>
      </c>
      <c r="AE23" s="64">
        <f t="shared" si="13"/>
        <v>100</v>
      </c>
    </row>
    <row r="24" spans="1:31" ht="13" x14ac:dyDescent="0.3">
      <c r="A24" s="55" t="s">
        <v>33</v>
      </c>
      <c r="B24" s="55">
        <v>0</v>
      </c>
      <c r="C24" s="55">
        <v>375.44799999999998</v>
      </c>
      <c r="D24" s="55">
        <v>0</v>
      </c>
      <c r="E24" s="55">
        <v>0</v>
      </c>
      <c r="F24" s="55">
        <v>0</v>
      </c>
      <c r="G24" s="55">
        <v>0.54500000000000004</v>
      </c>
      <c r="H24" s="55">
        <v>0</v>
      </c>
      <c r="I24" s="55">
        <v>0</v>
      </c>
      <c r="J24" s="55">
        <v>0</v>
      </c>
      <c r="K24" s="55">
        <v>1E-3</v>
      </c>
      <c r="L24" s="55">
        <v>0</v>
      </c>
      <c r="M24" s="55">
        <v>0.36800000000005184</v>
      </c>
      <c r="N24" s="55">
        <v>376.36200000000002</v>
      </c>
      <c r="O24" s="55">
        <v>12.071930825086236</v>
      </c>
      <c r="P24" s="55"/>
      <c r="Q24" s="55"/>
      <c r="R24" s="55" t="s">
        <v>33</v>
      </c>
      <c r="S24" s="55">
        <f t="shared" si="1"/>
        <v>0</v>
      </c>
      <c r="T24" s="55">
        <f t="shared" si="2"/>
        <v>99.757148702578888</v>
      </c>
      <c r="U24" s="55">
        <f t="shared" si="3"/>
        <v>0</v>
      </c>
      <c r="V24" s="55">
        <f t="shared" si="4"/>
        <v>0</v>
      </c>
      <c r="W24" s="55">
        <f t="shared" si="5"/>
        <v>0</v>
      </c>
      <c r="X24" s="55">
        <f t="shared" si="6"/>
        <v>0.14480739288238451</v>
      </c>
      <c r="Y24" s="55">
        <f t="shared" si="7"/>
        <v>0</v>
      </c>
      <c r="Z24" s="55">
        <f t="shared" si="8"/>
        <v>0</v>
      </c>
      <c r="AA24" s="55">
        <f t="shared" si="9"/>
        <v>0</v>
      </c>
      <c r="AB24" s="55">
        <f t="shared" si="10"/>
        <v>2.6570163831630186E-4</v>
      </c>
      <c r="AC24" s="55">
        <f t="shared" si="11"/>
        <v>0</v>
      </c>
      <c r="AD24" s="55">
        <f t="shared" si="12"/>
        <v>9.777820290041285E-2</v>
      </c>
      <c r="AE24" s="55">
        <f t="shared" si="13"/>
        <v>100</v>
      </c>
    </row>
    <row r="25" spans="1:31" ht="13" x14ac:dyDescent="0.3">
      <c r="A25" s="55" t="s">
        <v>39</v>
      </c>
      <c r="B25" s="55">
        <v>0</v>
      </c>
      <c r="C25" s="55">
        <v>39.985999999999997</v>
      </c>
      <c r="D25" s="55">
        <v>0</v>
      </c>
      <c r="E25" s="55">
        <v>0</v>
      </c>
      <c r="F25" s="55">
        <v>0</v>
      </c>
      <c r="G25" s="55">
        <v>0</v>
      </c>
      <c r="H25" s="55">
        <v>0</v>
      </c>
      <c r="I25" s="55">
        <v>0</v>
      </c>
      <c r="J25" s="55">
        <v>0</v>
      </c>
      <c r="K25" s="55">
        <v>0</v>
      </c>
      <c r="L25" s="55">
        <v>0</v>
      </c>
      <c r="M25" s="55">
        <v>0</v>
      </c>
      <c r="N25" s="55">
        <v>39.985999999999997</v>
      </c>
      <c r="O25" s="55">
        <v>1.2825636646948899</v>
      </c>
      <c r="P25" s="55"/>
      <c r="Q25" s="55"/>
      <c r="R25" s="55" t="s">
        <v>39</v>
      </c>
      <c r="S25" s="55">
        <f t="shared" si="1"/>
        <v>0</v>
      </c>
      <c r="T25" s="55">
        <f t="shared" si="2"/>
        <v>100</v>
      </c>
      <c r="U25" s="55">
        <f t="shared" si="3"/>
        <v>0</v>
      </c>
      <c r="V25" s="55">
        <f t="shared" si="4"/>
        <v>0</v>
      </c>
      <c r="W25" s="55">
        <f t="shared" si="5"/>
        <v>0</v>
      </c>
      <c r="X25" s="55">
        <f t="shared" si="6"/>
        <v>0</v>
      </c>
      <c r="Y25" s="55">
        <f t="shared" si="7"/>
        <v>0</v>
      </c>
      <c r="Z25" s="55">
        <f t="shared" si="8"/>
        <v>0</v>
      </c>
      <c r="AA25" s="55">
        <f t="shared" si="9"/>
        <v>0</v>
      </c>
      <c r="AB25" s="55">
        <f t="shared" si="10"/>
        <v>0</v>
      </c>
      <c r="AC25" s="55">
        <f t="shared" si="11"/>
        <v>0</v>
      </c>
      <c r="AD25" s="55">
        <f t="shared" si="12"/>
        <v>0</v>
      </c>
      <c r="AE25" s="55">
        <f t="shared" si="13"/>
        <v>100</v>
      </c>
    </row>
    <row r="26" spans="1:31" ht="13.5" thickBot="1" x14ac:dyDescent="0.35">
      <c r="A26" s="64" t="s">
        <v>103</v>
      </c>
      <c r="B26" s="64">
        <v>0</v>
      </c>
      <c r="C26" s="64">
        <v>0</v>
      </c>
      <c r="D26" s="64">
        <v>37.012</v>
      </c>
      <c r="E26" s="64">
        <v>0</v>
      </c>
      <c r="F26" s="64">
        <v>0</v>
      </c>
      <c r="G26" s="64">
        <v>0.21199999999999999</v>
      </c>
      <c r="H26" s="64">
        <v>0</v>
      </c>
      <c r="I26" s="64">
        <v>8.9999999999999993E-3</v>
      </c>
      <c r="J26" s="64">
        <v>0</v>
      </c>
      <c r="K26" s="64">
        <v>2.5000000000000001E-2</v>
      </c>
      <c r="L26" s="64">
        <v>0.155</v>
      </c>
      <c r="M26" s="64">
        <v>6.5820000000000043</v>
      </c>
      <c r="N26" s="64">
        <v>43.99499999999999</v>
      </c>
      <c r="O26" s="64">
        <v>1.4111536144713572</v>
      </c>
      <c r="P26" s="55"/>
      <c r="Q26" s="55"/>
      <c r="R26" s="64" t="s">
        <v>103</v>
      </c>
      <c r="S26" s="64">
        <f t="shared" si="1"/>
        <v>0</v>
      </c>
      <c r="T26" s="64">
        <f t="shared" si="2"/>
        <v>0</v>
      </c>
      <c r="U26" s="64">
        <f t="shared" si="3"/>
        <v>84.127741788839657</v>
      </c>
      <c r="V26" s="64">
        <f t="shared" si="4"/>
        <v>0</v>
      </c>
      <c r="W26" s="64">
        <f t="shared" si="5"/>
        <v>0</v>
      </c>
      <c r="X26" s="64">
        <f t="shared" si="6"/>
        <v>0.48187294010683046</v>
      </c>
      <c r="Y26" s="64">
        <f t="shared" si="7"/>
        <v>0</v>
      </c>
      <c r="Z26" s="64">
        <f t="shared" si="8"/>
        <v>2.0456870098874876E-2</v>
      </c>
      <c r="AA26" s="64">
        <f t="shared" si="9"/>
        <v>0</v>
      </c>
      <c r="AB26" s="64">
        <f t="shared" si="10"/>
        <v>5.6824639163541323E-2</v>
      </c>
      <c r="AC26" s="64">
        <f t="shared" si="11"/>
        <v>0.35231276281395618</v>
      </c>
      <c r="AD26" s="64">
        <f t="shared" si="12"/>
        <v>14.960790998977169</v>
      </c>
      <c r="AE26" s="64">
        <f t="shared" si="13"/>
        <v>100</v>
      </c>
    </row>
    <row r="27" spans="1:31" ht="13.5" thickBot="1" x14ac:dyDescent="0.35">
      <c r="A27" s="64" t="s">
        <v>99</v>
      </c>
      <c r="B27" s="64">
        <v>29.962</v>
      </c>
      <c r="C27" s="64">
        <v>769.47799999999995</v>
      </c>
      <c r="D27" s="64">
        <v>1728.307</v>
      </c>
      <c r="E27" s="64">
        <v>45.253999999999998</v>
      </c>
      <c r="F27" s="64">
        <v>62.201000000000001</v>
      </c>
      <c r="G27" s="64">
        <v>139.97999999999999</v>
      </c>
      <c r="H27" s="64">
        <v>6.9770000000000003</v>
      </c>
      <c r="I27" s="64">
        <v>32.688000000000002</v>
      </c>
      <c r="J27" s="64">
        <v>114.971</v>
      </c>
      <c r="K27" s="64">
        <v>37.661999999999999</v>
      </c>
      <c r="L27" s="64">
        <v>41.134999999999998</v>
      </c>
      <c r="M27" s="64">
        <v>109.04700000000003</v>
      </c>
      <c r="N27" s="64">
        <v>3117.6619999999998</v>
      </c>
      <c r="O27" s="64">
        <v>100</v>
      </c>
      <c r="P27" s="55"/>
      <c r="Q27" s="55"/>
      <c r="R27" s="64" t="s">
        <v>99</v>
      </c>
      <c r="S27" s="64">
        <f t="shared" si="1"/>
        <v>0.96104067727675424</v>
      </c>
      <c r="T27" s="64">
        <f t="shared" si="2"/>
        <v>24.681251527587019</v>
      </c>
      <c r="U27" s="64">
        <f t="shared" si="3"/>
        <v>55.4359965897522</v>
      </c>
      <c r="V27" s="64">
        <f t="shared" si="4"/>
        <v>1.451536439806496</v>
      </c>
      <c r="W27" s="64">
        <f t="shared" si="5"/>
        <v>1.9951168535909281</v>
      </c>
      <c r="X27" s="64">
        <f t="shared" si="6"/>
        <v>4.4899030106534958</v>
      </c>
      <c r="Y27" s="64">
        <f t="shared" si="7"/>
        <v>0.2237894935371442</v>
      </c>
      <c r="Z27" s="64">
        <f t="shared" si="8"/>
        <v>1.0484779940865945</v>
      </c>
      <c r="AA27" s="64">
        <f t="shared" si="9"/>
        <v>3.6877313833250693</v>
      </c>
      <c r="AB27" s="64">
        <f t="shared" si="10"/>
        <v>1.208020625712473</v>
      </c>
      <c r="AC27" s="64">
        <f t="shared" si="11"/>
        <v>1.3194182050523757</v>
      </c>
      <c r="AD27" s="64">
        <f t="shared" si="12"/>
        <v>3.4977171996194594</v>
      </c>
      <c r="AE27" s="64">
        <f t="shared" si="13"/>
        <v>100</v>
      </c>
    </row>
    <row r="28" spans="1:31" ht="13" x14ac:dyDescent="0.3">
      <c r="A28" s="55"/>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row>
  </sheetData>
  <sortState ref="A68:N76">
    <sortCondition descending="1" ref="N68:N76"/>
  </sortState>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63"/>
  <sheetViews>
    <sheetView workbookViewId="0">
      <selection sqref="A1:A1048576"/>
    </sheetView>
  </sheetViews>
  <sheetFormatPr defaultColWidth="9.1796875" defaultRowHeight="11.5" x14ac:dyDescent="0.3"/>
  <cols>
    <col min="1" max="2" width="9.1796875" style="55"/>
    <col min="3" max="3" width="18.54296875" style="55" customWidth="1"/>
    <col min="4" max="4" width="9.1796875" style="55"/>
    <col min="5" max="5" width="12.453125" style="55" customWidth="1"/>
    <col min="6" max="6" width="12.1796875" style="55" customWidth="1"/>
    <col min="7" max="16384" width="9.1796875" style="55"/>
  </cols>
  <sheetData>
    <row r="2" spans="1:6" x14ac:dyDescent="0.3">
      <c r="A2" s="68" t="s">
        <v>267</v>
      </c>
    </row>
    <row r="4" spans="1:6" ht="67.5" customHeight="1" x14ac:dyDescent="0.3">
      <c r="A4" s="81" t="s">
        <v>268</v>
      </c>
      <c r="B4" s="81" t="s">
        <v>269</v>
      </c>
      <c r="C4" s="81" t="s">
        <v>270</v>
      </c>
      <c r="D4" s="81" t="s">
        <v>271</v>
      </c>
      <c r="E4" s="82" t="s">
        <v>272</v>
      </c>
      <c r="F4" s="82" t="s">
        <v>273</v>
      </c>
    </row>
    <row r="5" spans="1:6" x14ac:dyDescent="0.3">
      <c r="A5" s="83">
        <v>1</v>
      </c>
      <c r="B5" s="84" t="s">
        <v>166</v>
      </c>
      <c r="C5" s="84" t="s">
        <v>167</v>
      </c>
      <c r="D5" s="84">
        <v>651.34900000000005</v>
      </c>
      <c r="E5" s="84">
        <v>10.71689710183462</v>
      </c>
      <c r="F5" s="84">
        <v>8.2165872254484373</v>
      </c>
    </row>
    <row r="6" spans="1:6" x14ac:dyDescent="0.3">
      <c r="A6" s="83">
        <v>2</v>
      </c>
      <c r="B6" s="84" t="s">
        <v>164</v>
      </c>
      <c r="C6" s="84" t="s">
        <v>165</v>
      </c>
      <c r="D6" s="84">
        <v>388.339</v>
      </c>
      <c r="E6" s="84">
        <v>6.3894918141109507</v>
      </c>
      <c r="F6" s="84">
        <v>4.8987889235163031</v>
      </c>
    </row>
    <row r="7" spans="1:6" x14ac:dyDescent="0.3">
      <c r="A7" s="83">
        <v>3</v>
      </c>
      <c r="B7" s="84" t="s">
        <v>170</v>
      </c>
      <c r="C7" s="84" t="s">
        <v>171</v>
      </c>
      <c r="D7" s="84">
        <v>86.028000000000006</v>
      </c>
      <c r="E7" s="84">
        <v>1.4154519679567001</v>
      </c>
      <c r="F7" s="84">
        <v>1.0852193921091124</v>
      </c>
    </row>
    <row r="8" spans="1:6" x14ac:dyDescent="0.3">
      <c r="A8" s="83">
        <v>4</v>
      </c>
      <c r="B8" s="84" t="s">
        <v>243</v>
      </c>
      <c r="C8" s="84" t="s">
        <v>335</v>
      </c>
      <c r="D8" s="84">
        <v>84.573999999999998</v>
      </c>
      <c r="E8" s="84">
        <v>1.3915287434087733</v>
      </c>
      <c r="F8" s="84">
        <v>1.0668775848355891</v>
      </c>
    </row>
    <row r="9" spans="1:6" x14ac:dyDescent="0.3">
      <c r="A9" s="83">
        <v>5</v>
      </c>
      <c r="B9" s="84" t="s">
        <v>157</v>
      </c>
      <c r="C9" s="84" t="s">
        <v>158</v>
      </c>
      <c r="D9" s="84">
        <v>80.894000000000005</v>
      </c>
      <c r="E9" s="84">
        <v>1.3309802796286012</v>
      </c>
      <c r="F9" s="84">
        <v>1.0204554041158058</v>
      </c>
    </row>
    <row r="10" spans="1:6" x14ac:dyDescent="0.3">
      <c r="A10" s="83">
        <v>6</v>
      </c>
      <c r="B10" s="84" t="s">
        <v>126</v>
      </c>
      <c r="C10" s="84" t="s">
        <v>127</v>
      </c>
      <c r="D10" s="84">
        <v>57.350999999999999</v>
      </c>
      <c r="E10" s="84">
        <v>0.9436181919175699</v>
      </c>
      <c r="F10" s="84">
        <v>0.72346698001638643</v>
      </c>
    </row>
    <row r="11" spans="1:6" x14ac:dyDescent="0.3">
      <c r="A11" s="83">
        <v>7</v>
      </c>
      <c r="B11" s="84" t="s">
        <v>229</v>
      </c>
      <c r="C11" s="84" t="s">
        <v>336</v>
      </c>
      <c r="D11" s="84">
        <v>56.67</v>
      </c>
      <c r="E11" s="84">
        <v>0.93241343544085875</v>
      </c>
      <c r="F11" s="84">
        <v>0.71487635363862223</v>
      </c>
    </row>
    <row r="12" spans="1:6" x14ac:dyDescent="0.3">
      <c r="A12" s="83">
        <v>8</v>
      </c>
      <c r="B12" s="84" t="s">
        <v>120</v>
      </c>
      <c r="C12" s="84" t="s">
        <v>121</v>
      </c>
      <c r="D12" s="84">
        <v>55.567</v>
      </c>
      <c r="E12" s="84">
        <v>0.91426534969370377</v>
      </c>
      <c r="F12" s="84">
        <v>0.70096231414570886</v>
      </c>
    </row>
    <row r="13" spans="1:6" x14ac:dyDescent="0.3">
      <c r="A13" s="83">
        <v>9</v>
      </c>
      <c r="B13" s="84" t="s">
        <v>130</v>
      </c>
      <c r="C13" s="84" t="s">
        <v>131</v>
      </c>
      <c r="D13" s="84">
        <v>53.868000000000002</v>
      </c>
      <c r="E13" s="84">
        <v>0.88631104535606442</v>
      </c>
      <c r="F13" s="84">
        <v>0.67952989973187405</v>
      </c>
    </row>
    <row r="14" spans="1:6" x14ac:dyDescent="0.3">
      <c r="A14" s="83">
        <v>10</v>
      </c>
      <c r="B14" s="84" t="s">
        <v>122</v>
      </c>
      <c r="C14" s="84" t="s">
        <v>123</v>
      </c>
      <c r="D14" s="84">
        <v>52.357999999999997</v>
      </c>
      <c r="E14" s="84">
        <v>0.86146643114191757</v>
      </c>
      <c r="F14" s="84">
        <v>0.66048166796913677</v>
      </c>
    </row>
    <row r="15" spans="1:6" x14ac:dyDescent="0.3">
      <c r="A15" s="83">
        <v>11</v>
      </c>
      <c r="B15" s="84" t="s">
        <v>132</v>
      </c>
      <c r="C15" s="84" t="s">
        <v>133</v>
      </c>
      <c r="D15" s="84">
        <v>51.552</v>
      </c>
      <c r="E15" s="84">
        <v>0.84820500130310827</v>
      </c>
      <c r="F15" s="84">
        <v>0.65031420121366246</v>
      </c>
    </row>
    <row r="16" spans="1:6" x14ac:dyDescent="0.3">
      <c r="A16" s="83">
        <v>12</v>
      </c>
      <c r="B16" s="84" t="s">
        <v>177</v>
      </c>
      <c r="C16" s="84" t="s">
        <v>178</v>
      </c>
      <c r="D16" s="84">
        <v>48.97</v>
      </c>
      <c r="E16" s="84">
        <v>0.80572235633560685</v>
      </c>
      <c r="F16" s="84">
        <v>0.61774298637168401</v>
      </c>
    </row>
    <row r="17" spans="1:6" x14ac:dyDescent="0.3">
      <c r="A17" s="83">
        <v>13</v>
      </c>
      <c r="B17" s="84" t="s">
        <v>244</v>
      </c>
      <c r="C17" s="44" t="s">
        <v>337</v>
      </c>
      <c r="D17" s="84">
        <v>48.316000000000003</v>
      </c>
      <c r="E17" s="84">
        <v>0.79496184130510905</v>
      </c>
      <c r="F17" s="84">
        <v>0.60949295751550514</v>
      </c>
    </row>
    <row r="18" spans="1:6" x14ac:dyDescent="0.3">
      <c r="A18" s="83">
        <v>14</v>
      </c>
      <c r="B18" s="84" t="s">
        <v>144</v>
      </c>
      <c r="C18" s="84" t="s">
        <v>145</v>
      </c>
      <c r="D18" s="84">
        <v>45.591000000000001</v>
      </c>
      <c r="E18" s="84">
        <v>0.75012636201136729</v>
      </c>
      <c r="F18" s="84">
        <v>0.57511783728142629</v>
      </c>
    </row>
    <row r="19" spans="1:6" x14ac:dyDescent="0.3">
      <c r="A19" s="83">
        <v>15</v>
      </c>
      <c r="B19" s="84" t="s">
        <v>250</v>
      </c>
      <c r="C19" s="84" t="s">
        <v>251</v>
      </c>
      <c r="D19" s="84">
        <v>45.348999999999997</v>
      </c>
      <c r="E19" s="84">
        <v>0.74614464238234512</v>
      </c>
      <c r="F19" s="84">
        <v>0.57206507431017961</v>
      </c>
    </row>
    <row r="20" spans="1:6" x14ac:dyDescent="0.3">
      <c r="A20" s="83">
        <v>16</v>
      </c>
      <c r="B20" s="84" t="s">
        <v>203</v>
      </c>
      <c r="C20" s="84" t="s">
        <v>204</v>
      </c>
      <c r="D20" s="84">
        <v>37.015999999999998</v>
      </c>
      <c r="E20" s="84">
        <v>0.60903856937142797</v>
      </c>
      <c r="F20" s="84">
        <v>0.4669465873705177</v>
      </c>
    </row>
    <row r="21" spans="1:6" x14ac:dyDescent="0.3">
      <c r="A21" s="83">
        <v>17</v>
      </c>
      <c r="B21" s="84" t="s">
        <v>258</v>
      </c>
      <c r="C21" s="44" t="s">
        <v>338</v>
      </c>
      <c r="D21" s="84">
        <v>36.963999999999999</v>
      </c>
      <c r="E21" s="84">
        <v>0.60818299325279512</v>
      </c>
      <c r="F21" s="84">
        <v>0.46629062177339037</v>
      </c>
    </row>
    <row r="22" spans="1:6" x14ac:dyDescent="0.3">
      <c r="A22" s="83">
        <v>18</v>
      </c>
      <c r="B22" s="84" t="s">
        <v>124</v>
      </c>
      <c r="C22" s="84" t="s">
        <v>125</v>
      </c>
      <c r="D22" s="84">
        <v>36.31</v>
      </c>
      <c r="E22" s="84">
        <v>0.5974224782222971</v>
      </c>
      <c r="F22" s="84">
        <v>0.4580405929172115</v>
      </c>
    </row>
    <row r="23" spans="1:6" x14ac:dyDescent="0.3">
      <c r="A23" s="83">
        <v>19</v>
      </c>
      <c r="B23" s="84" t="s">
        <v>221</v>
      </c>
      <c r="C23" s="44" t="s">
        <v>339</v>
      </c>
      <c r="D23" s="84">
        <v>34.491999999999997</v>
      </c>
      <c r="E23" s="84">
        <v>0.56751022084394021</v>
      </c>
      <c r="F23" s="84">
        <v>0.43510702646379662</v>
      </c>
    </row>
    <row r="24" spans="1:6" x14ac:dyDescent="0.3">
      <c r="A24" s="83">
        <v>20</v>
      </c>
      <c r="B24" s="84" t="s">
        <v>179</v>
      </c>
      <c r="C24" s="84" t="s">
        <v>180</v>
      </c>
      <c r="D24" s="84">
        <v>33.595999999999997</v>
      </c>
      <c r="E24" s="84">
        <v>0.55276798618442013</v>
      </c>
      <c r="F24" s="84">
        <v>0.42380423463637112</v>
      </c>
    </row>
    <row r="25" spans="1:6" x14ac:dyDescent="0.3">
      <c r="A25" s="83">
        <v>21</v>
      </c>
      <c r="B25" s="84" t="s">
        <v>228</v>
      </c>
      <c r="C25" s="85" t="s">
        <v>355</v>
      </c>
      <c r="D25" s="84">
        <v>32.277000000000001</v>
      </c>
      <c r="E25" s="84">
        <v>0.53106596886755941</v>
      </c>
      <c r="F25" s="84">
        <v>0.40716541497077491</v>
      </c>
    </row>
    <row r="26" spans="1:6" x14ac:dyDescent="0.3">
      <c r="A26" s="83">
        <v>22</v>
      </c>
      <c r="B26" s="84" t="s">
        <v>136</v>
      </c>
      <c r="C26" s="84" t="s">
        <v>137</v>
      </c>
      <c r="D26" s="84">
        <v>31.994</v>
      </c>
      <c r="E26" s="84">
        <v>0.52640966037576908</v>
      </c>
      <c r="F26" s="84">
        <v>0.40359544835563932</v>
      </c>
    </row>
    <row r="27" spans="1:6" x14ac:dyDescent="0.3">
      <c r="A27" s="83">
        <v>23</v>
      </c>
      <c r="B27" s="84" t="s">
        <v>168</v>
      </c>
      <c r="C27" s="84" t="s">
        <v>169</v>
      </c>
      <c r="D27" s="84">
        <v>31.36</v>
      </c>
      <c r="E27" s="84">
        <v>0.51597821308320668</v>
      </c>
      <c r="F27" s="84">
        <v>0.39559771395989402</v>
      </c>
    </row>
    <row r="28" spans="1:6" x14ac:dyDescent="0.3">
      <c r="A28" s="83">
        <v>24</v>
      </c>
      <c r="B28" s="84" t="s">
        <v>142</v>
      </c>
      <c r="C28" s="84" t="s">
        <v>143</v>
      </c>
      <c r="D28" s="84">
        <v>29.501000000000001</v>
      </c>
      <c r="E28" s="84">
        <v>0.48539136684208173</v>
      </c>
      <c r="F28" s="84">
        <v>0.37214694386259034</v>
      </c>
    </row>
    <row r="29" spans="1:6" x14ac:dyDescent="0.3">
      <c r="A29" s="83">
        <v>25</v>
      </c>
      <c r="B29" s="84" t="s">
        <v>246</v>
      </c>
      <c r="C29" s="84" t="s">
        <v>247</v>
      </c>
      <c r="D29" s="84">
        <v>29.489000000000001</v>
      </c>
      <c r="E29" s="84">
        <v>0.48519392619932028</v>
      </c>
      <c r="F29" s="84">
        <v>0.3719955671863302</v>
      </c>
    </row>
    <row r="31" spans="1:6" x14ac:dyDescent="0.3">
      <c r="A31" s="86" t="s">
        <v>279</v>
      </c>
      <c r="B31" s="68"/>
      <c r="C31" s="87"/>
      <c r="D31" s="68"/>
      <c r="E31" s="68"/>
      <c r="F31" s="68"/>
    </row>
    <row r="32" spans="1:6" x14ac:dyDescent="0.3">
      <c r="A32" s="88"/>
      <c r="C32" s="89"/>
    </row>
    <row r="33" spans="1:6" ht="41" x14ac:dyDescent="0.3">
      <c r="A33" s="90" t="s">
        <v>268</v>
      </c>
      <c r="B33" s="81" t="s">
        <v>269</v>
      </c>
      <c r="C33" s="91" t="s">
        <v>270</v>
      </c>
      <c r="D33" s="81" t="s">
        <v>271</v>
      </c>
      <c r="E33" s="81" t="s">
        <v>272</v>
      </c>
      <c r="F33" s="81" t="s">
        <v>273</v>
      </c>
    </row>
    <row r="34" spans="1:6" x14ac:dyDescent="0.3">
      <c r="A34" s="83">
        <v>26</v>
      </c>
      <c r="B34" s="84" t="s">
        <v>144</v>
      </c>
      <c r="C34" s="84" t="s">
        <v>146</v>
      </c>
      <c r="D34" s="84">
        <v>28.731999999999999</v>
      </c>
      <c r="E34" s="84">
        <v>0.47273871231845332</v>
      </c>
      <c r="F34" s="84">
        <v>0.36244622185891823</v>
      </c>
    </row>
    <row r="35" spans="1:6" x14ac:dyDescent="0.3">
      <c r="A35" s="83">
        <v>27</v>
      </c>
      <c r="B35" s="84" t="s">
        <v>189</v>
      </c>
      <c r="C35" s="84" t="s">
        <v>190</v>
      </c>
      <c r="D35" s="84">
        <v>27.207000000000001</v>
      </c>
      <c r="E35" s="84">
        <v>0.44764729730085484</v>
      </c>
      <c r="F35" s="84">
        <v>0.34320876925085575</v>
      </c>
    </row>
    <row r="36" spans="1:6" x14ac:dyDescent="0.3">
      <c r="A36" s="83">
        <v>28</v>
      </c>
      <c r="B36" s="84" t="s">
        <v>255</v>
      </c>
      <c r="C36" s="84" t="s">
        <v>256</v>
      </c>
      <c r="D36" s="84">
        <v>26.173999999999999</v>
      </c>
      <c r="E36" s="84">
        <v>0.43065094863647491</v>
      </c>
      <c r="F36" s="84">
        <v>0.33017776036946</v>
      </c>
    </row>
    <row r="37" spans="1:6" x14ac:dyDescent="0.3">
      <c r="A37" s="83">
        <v>29</v>
      </c>
      <c r="B37" s="84" t="s">
        <v>259</v>
      </c>
      <c r="C37" s="84" t="s">
        <v>260</v>
      </c>
      <c r="D37" s="84">
        <v>26.012</v>
      </c>
      <c r="E37" s="84">
        <v>0.42798549995919566</v>
      </c>
      <c r="F37" s="84">
        <v>0.32813417523994781</v>
      </c>
    </row>
    <row r="38" spans="1:6" x14ac:dyDescent="0.3">
      <c r="A38" s="83">
        <v>30</v>
      </c>
      <c r="B38" s="84" t="s">
        <v>239</v>
      </c>
      <c r="C38" s="85" t="s">
        <v>356</v>
      </c>
      <c r="D38" s="84">
        <v>25.109000000000002</v>
      </c>
      <c r="E38" s="84">
        <v>0.41312809159139796</v>
      </c>
      <c r="F38" s="84">
        <v>0.31674308035137055</v>
      </c>
    </row>
    <row r="39" spans="1:6" x14ac:dyDescent="0.3">
      <c r="A39" s="83">
        <v>31</v>
      </c>
      <c r="B39" s="84" t="s">
        <v>261</v>
      </c>
      <c r="C39" s="84" t="s">
        <v>262</v>
      </c>
      <c r="D39" s="84">
        <v>25.009</v>
      </c>
      <c r="E39" s="84">
        <v>0.41148275290171937</v>
      </c>
      <c r="F39" s="84">
        <v>0.3154816080492025</v>
      </c>
    </row>
    <row r="40" spans="1:6" x14ac:dyDescent="0.3">
      <c r="A40" s="83">
        <v>32</v>
      </c>
      <c r="B40" s="84" t="s">
        <v>151</v>
      </c>
      <c r="C40" s="84" t="s">
        <v>152</v>
      </c>
      <c r="D40" s="84">
        <v>24.571999999999999</v>
      </c>
      <c r="E40" s="84">
        <v>0.40429262282782386</v>
      </c>
      <c r="F40" s="84">
        <v>0.3099689740887282</v>
      </c>
    </row>
    <row r="41" spans="1:6" x14ac:dyDescent="0.3">
      <c r="A41" s="83">
        <v>33</v>
      </c>
      <c r="B41" s="84" t="s">
        <v>224</v>
      </c>
      <c r="C41" s="84" t="s">
        <v>340</v>
      </c>
      <c r="D41" s="84">
        <v>24.081</v>
      </c>
      <c r="E41" s="84">
        <v>0.39621400986150201</v>
      </c>
      <c r="F41" s="84">
        <v>0.30377514508508313</v>
      </c>
    </row>
    <row r="42" spans="1:6" x14ac:dyDescent="0.3">
      <c r="A42" s="83">
        <v>34</v>
      </c>
      <c r="B42" s="84" t="s">
        <v>208</v>
      </c>
      <c r="C42" s="84" t="s">
        <v>209</v>
      </c>
      <c r="D42" s="84">
        <v>23.899000000000001</v>
      </c>
      <c r="E42" s="84">
        <v>0.39321949344628698</v>
      </c>
      <c r="F42" s="84">
        <v>0.30147926549513737</v>
      </c>
    </row>
    <row r="43" spans="1:6" x14ac:dyDescent="0.3">
      <c r="A43" s="83">
        <v>35</v>
      </c>
      <c r="B43" s="84" t="s">
        <v>218</v>
      </c>
      <c r="C43" s="84" t="s">
        <v>341</v>
      </c>
      <c r="D43" s="84">
        <v>23.01</v>
      </c>
      <c r="E43" s="84">
        <v>0.37859243249504426</v>
      </c>
      <c r="F43" s="84">
        <v>0.29026477672886358</v>
      </c>
    </row>
    <row r="44" spans="1:6" x14ac:dyDescent="0.3">
      <c r="A44" s="83">
        <v>36</v>
      </c>
      <c r="B44" s="84" t="s">
        <v>217</v>
      </c>
      <c r="C44" s="85" t="s">
        <v>342</v>
      </c>
      <c r="D44" s="84">
        <v>22.2</v>
      </c>
      <c r="E44" s="84">
        <v>0.36526518910864764</v>
      </c>
      <c r="F44" s="84">
        <v>0.28004685108130251</v>
      </c>
    </row>
    <row r="45" spans="1:6" x14ac:dyDescent="0.3">
      <c r="A45" s="83">
        <v>37</v>
      </c>
      <c r="B45" s="84" t="s">
        <v>237</v>
      </c>
      <c r="C45" s="84" t="s">
        <v>343</v>
      </c>
      <c r="D45" s="84">
        <v>21.684000000000001</v>
      </c>
      <c r="E45" s="84">
        <v>0.35677524146990613</v>
      </c>
      <c r="F45" s="84">
        <v>0.27353765400211555</v>
      </c>
    </row>
    <row r="46" spans="1:6" x14ac:dyDescent="0.3">
      <c r="A46" s="83">
        <v>38</v>
      </c>
      <c r="B46" s="84" t="s">
        <v>212</v>
      </c>
      <c r="C46" s="85" t="s">
        <v>357</v>
      </c>
      <c r="D46" s="84">
        <v>21.64</v>
      </c>
      <c r="E46" s="84">
        <v>0.35605129244644756</v>
      </c>
      <c r="F46" s="84">
        <v>0.27298260618916159</v>
      </c>
    </row>
    <row r="47" spans="1:6" x14ac:dyDescent="0.3">
      <c r="A47" s="83">
        <v>39</v>
      </c>
      <c r="B47" s="84" t="s">
        <v>196</v>
      </c>
      <c r="C47" s="84" t="s">
        <v>188</v>
      </c>
      <c r="D47" s="84">
        <v>21.228999999999999</v>
      </c>
      <c r="E47" s="84">
        <v>0.34928895043186847</v>
      </c>
      <c r="F47" s="84">
        <v>0.26779795502725096</v>
      </c>
    </row>
    <row r="48" spans="1:6" x14ac:dyDescent="0.3">
      <c r="A48" s="83">
        <v>40</v>
      </c>
      <c r="B48" s="84" t="s">
        <v>183</v>
      </c>
      <c r="C48" s="45" t="s">
        <v>344</v>
      </c>
      <c r="D48" s="84">
        <v>21.187999999999999</v>
      </c>
      <c r="E48" s="84">
        <v>0.34861436156910025</v>
      </c>
      <c r="F48" s="84">
        <v>0.26728075138336205</v>
      </c>
    </row>
    <row r="49" spans="1:6" x14ac:dyDescent="0.3">
      <c r="A49" s="83">
        <v>41</v>
      </c>
      <c r="B49" s="84" t="s">
        <v>175</v>
      </c>
      <c r="C49" s="84" t="s">
        <v>176</v>
      </c>
      <c r="D49" s="84">
        <v>20.286999999999999</v>
      </c>
      <c r="E49" s="84">
        <v>0.33378985997509614</v>
      </c>
      <c r="F49" s="84">
        <v>0.25591488594082806</v>
      </c>
    </row>
    <row r="50" spans="1:6" x14ac:dyDescent="0.3">
      <c r="A50" s="83">
        <v>42</v>
      </c>
      <c r="B50" s="84" t="s">
        <v>181</v>
      </c>
      <c r="C50" s="84" t="s">
        <v>182</v>
      </c>
      <c r="D50" s="84">
        <v>19.553000000000001</v>
      </c>
      <c r="E50" s="84">
        <v>0.32171307399285531</v>
      </c>
      <c r="F50" s="84">
        <v>0.24665567924291479</v>
      </c>
    </row>
    <row r="51" spans="1:6" x14ac:dyDescent="0.3">
      <c r="A51" s="83">
        <v>43</v>
      </c>
      <c r="B51" s="84" t="s">
        <v>147</v>
      </c>
      <c r="C51" s="84" t="s">
        <v>148</v>
      </c>
      <c r="D51" s="84">
        <v>18.404</v>
      </c>
      <c r="E51" s="84">
        <v>0.30280813244844823</v>
      </c>
      <c r="F51" s="84">
        <v>0.23216136249100414</v>
      </c>
    </row>
    <row r="52" spans="1:6" x14ac:dyDescent="0.3">
      <c r="A52" s="83">
        <v>44</v>
      </c>
      <c r="B52" s="84" t="s">
        <v>233</v>
      </c>
      <c r="C52" s="84" t="s">
        <v>345</v>
      </c>
      <c r="D52" s="84">
        <v>18.37</v>
      </c>
      <c r="E52" s="84">
        <v>0.30224871729395753</v>
      </c>
      <c r="F52" s="84">
        <v>0.23173246190826702</v>
      </c>
    </row>
    <row r="53" spans="1:6" x14ac:dyDescent="0.3">
      <c r="A53" s="83">
        <v>45</v>
      </c>
      <c r="B53" s="84" t="s">
        <v>138</v>
      </c>
      <c r="C53" s="84" t="s">
        <v>139</v>
      </c>
      <c r="D53" s="84">
        <v>18.042999999999999</v>
      </c>
      <c r="E53" s="84">
        <v>0.29686845977870852</v>
      </c>
      <c r="F53" s="84">
        <v>0.22760744748017755</v>
      </c>
    </row>
    <row r="54" spans="1:6" x14ac:dyDescent="0.3">
      <c r="A54" s="83">
        <v>46</v>
      </c>
      <c r="B54" s="84" t="s">
        <v>248</v>
      </c>
      <c r="C54" s="84" t="s">
        <v>249</v>
      </c>
      <c r="D54" s="84">
        <v>17.779</v>
      </c>
      <c r="E54" s="84">
        <v>0.29252476563795704</v>
      </c>
      <c r="F54" s="84">
        <v>0.22427716060245392</v>
      </c>
    </row>
    <row r="55" spans="1:6" x14ac:dyDescent="0.3">
      <c r="A55" s="83">
        <v>47</v>
      </c>
      <c r="B55" s="84" t="s">
        <v>118</v>
      </c>
      <c r="C55" s="84" t="s">
        <v>119</v>
      </c>
      <c r="D55" s="84">
        <v>17.587</v>
      </c>
      <c r="E55" s="84">
        <v>0.28936571535377414</v>
      </c>
      <c r="F55" s="84">
        <v>0.22185513378229132</v>
      </c>
    </row>
    <row r="56" spans="1:6" x14ac:dyDescent="0.3">
      <c r="A56" s="83">
        <v>48</v>
      </c>
      <c r="B56" s="84" t="s">
        <v>242</v>
      </c>
      <c r="C56" s="85" t="s">
        <v>358</v>
      </c>
      <c r="D56" s="84">
        <v>17.513999999999999</v>
      </c>
      <c r="E56" s="84">
        <v>0.28816461811030875</v>
      </c>
      <c r="F56" s="84">
        <v>0.22093425900170863</v>
      </c>
    </row>
    <row r="57" spans="1:6" x14ac:dyDescent="0.3">
      <c r="A57" s="83">
        <v>49</v>
      </c>
      <c r="B57" s="84" t="s">
        <v>245</v>
      </c>
      <c r="C57" s="92" t="s">
        <v>346</v>
      </c>
      <c r="D57" s="84">
        <v>17.492999999999999</v>
      </c>
      <c r="E57" s="84">
        <v>0.28781909698547625</v>
      </c>
      <c r="F57" s="84">
        <v>0.22066934981825334</v>
      </c>
    </row>
    <row r="58" spans="1:6" x14ac:dyDescent="0.3">
      <c r="A58" s="83">
        <v>50</v>
      </c>
      <c r="B58" s="84" t="s">
        <v>134</v>
      </c>
      <c r="C58" s="84" t="s">
        <v>135</v>
      </c>
      <c r="D58" s="84">
        <v>17.13</v>
      </c>
      <c r="E58" s="84">
        <v>0.28184651754194295</v>
      </c>
      <c r="F58" s="84">
        <v>0.21609020536138343</v>
      </c>
    </row>
    <row r="59" spans="1:6" x14ac:dyDescent="0.3">
      <c r="A59" s="93" t="s">
        <v>274</v>
      </c>
      <c r="B59" s="94"/>
      <c r="C59" s="95"/>
      <c r="D59" s="96">
        <v>2683.6810000000005</v>
      </c>
      <c r="E59" s="96">
        <v>44.155641800553369</v>
      </c>
      <c r="F59" s="96">
        <v>33.853892493545999</v>
      </c>
    </row>
    <row r="60" spans="1:6" x14ac:dyDescent="0.3">
      <c r="A60" s="117" t="s">
        <v>275</v>
      </c>
      <c r="B60" s="118"/>
      <c r="C60" s="119"/>
      <c r="D60" s="96">
        <v>3394.0949999999993</v>
      </c>
      <c r="E60" s="96">
        <v>55.844358199446631</v>
      </c>
      <c r="F60" s="96">
        <v>42.815568334269969</v>
      </c>
    </row>
    <row r="61" spans="1:6" x14ac:dyDescent="0.3">
      <c r="A61" s="117" t="s">
        <v>276</v>
      </c>
      <c r="B61" s="118"/>
      <c r="C61" s="119"/>
      <c r="D61" s="96">
        <v>6077.7759999999998</v>
      </c>
      <c r="E61" s="96">
        <v>100</v>
      </c>
      <c r="F61" s="96">
        <v>76.669460827815968</v>
      </c>
    </row>
    <row r="62" spans="1:6" x14ac:dyDescent="0.3">
      <c r="A62" s="117" t="s">
        <v>277</v>
      </c>
      <c r="B62" s="118"/>
      <c r="C62" s="119"/>
      <c r="D62" s="96">
        <v>1849.4690000000001</v>
      </c>
      <c r="E62" s="120"/>
      <c r="F62" s="96">
        <v>23.330539172184032</v>
      </c>
    </row>
    <row r="63" spans="1:6" x14ac:dyDescent="0.3">
      <c r="A63" s="117" t="s">
        <v>278</v>
      </c>
      <c r="B63" s="118"/>
      <c r="C63" s="119"/>
      <c r="D63" s="96">
        <v>7927.2449999999999</v>
      </c>
      <c r="E63" s="121"/>
      <c r="F63" s="96">
        <v>100</v>
      </c>
    </row>
  </sheetData>
  <mergeCells count="5">
    <mergeCell ref="A60:C60"/>
    <mergeCell ref="A61:C61"/>
    <mergeCell ref="A62:C62"/>
    <mergeCell ref="A63:C63"/>
    <mergeCell ref="E62:E6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63"/>
  <sheetViews>
    <sheetView zoomScale="91" zoomScaleNormal="91" workbookViewId="0">
      <selection activeCell="G12" sqref="G12"/>
    </sheetView>
  </sheetViews>
  <sheetFormatPr defaultColWidth="9.1796875" defaultRowHeight="11.5" x14ac:dyDescent="0.3"/>
  <cols>
    <col min="1" max="2" width="9.1796875" style="55"/>
    <col min="3" max="3" width="25" style="55" customWidth="1"/>
    <col min="4" max="16384" width="9.1796875" style="55"/>
  </cols>
  <sheetData>
    <row r="2" spans="1:6" x14ac:dyDescent="0.3">
      <c r="A2" s="68" t="s">
        <v>280</v>
      </c>
      <c r="B2" s="68"/>
      <c r="C2" s="68"/>
      <c r="D2" s="68"/>
      <c r="E2" s="68"/>
      <c r="F2" s="68"/>
    </row>
    <row r="4" spans="1:6" x14ac:dyDescent="0.3">
      <c r="A4" s="97" t="s">
        <v>268</v>
      </c>
      <c r="B4" s="97" t="s">
        <v>269</v>
      </c>
      <c r="C4" s="97" t="s">
        <v>270</v>
      </c>
      <c r="D4" s="97" t="s">
        <v>271</v>
      </c>
      <c r="E4" s="97" t="s">
        <v>281</v>
      </c>
      <c r="F4" s="97" t="s">
        <v>282</v>
      </c>
    </row>
    <row r="5" spans="1:6" x14ac:dyDescent="0.3">
      <c r="A5" s="83">
        <v>1</v>
      </c>
      <c r="B5" s="84" t="s">
        <v>159</v>
      </c>
      <c r="C5" s="84" t="s">
        <v>365</v>
      </c>
      <c r="D5" s="84">
        <v>769.47799999999995</v>
      </c>
      <c r="E5" s="84">
        <v>55.383829186924871</v>
      </c>
      <c r="F5" s="84">
        <v>24.681251527587019</v>
      </c>
    </row>
    <row r="6" spans="1:6" x14ac:dyDescent="0.3">
      <c r="A6" s="83">
        <v>2</v>
      </c>
      <c r="B6" s="84" t="s">
        <v>172</v>
      </c>
      <c r="C6" s="84" t="s">
        <v>366</v>
      </c>
      <c r="D6" s="84">
        <v>86.956000000000003</v>
      </c>
      <c r="E6" s="84">
        <v>6.2587315696852146</v>
      </c>
      <c r="F6" s="84">
        <v>2.7891413501527751</v>
      </c>
    </row>
    <row r="7" spans="1:6" x14ac:dyDescent="0.3">
      <c r="A7" s="83">
        <v>3</v>
      </c>
      <c r="B7" s="84" t="s">
        <v>234</v>
      </c>
      <c r="C7" s="84" t="s">
        <v>235</v>
      </c>
      <c r="D7" s="84">
        <v>50.884</v>
      </c>
      <c r="E7" s="84">
        <v>3.6624188922197716</v>
      </c>
      <c r="F7" s="84">
        <v>1.6321204800263789</v>
      </c>
    </row>
    <row r="8" spans="1:6" x14ac:dyDescent="0.3">
      <c r="A8" s="83">
        <v>4</v>
      </c>
      <c r="B8" s="84" t="s">
        <v>111</v>
      </c>
      <c r="C8" s="84" t="s">
        <v>112</v>
      </c>
      <c r="D8" s="84">
        <v>44.941000000000003</v>
      </c>
      <c r="E8" s="84">
        <v>3.2346664459407433</v>
      </c>
      <c r="F8" s="84">
        <v>1.4414968652791742</v>
      </c>
    </row>
    <row r="9" spans="1:6" x14ac:dyDescent="0.3">
      <c r="A9" s="83">
        <v>5</v>
      </c>
      <c r="B9" s="84" t="s">
        <v>155</v>
      </c>
      <c r="C9" s="84" t="s">
        <v>156</v>
      </c>
      <c r="D9" s="84">
        <v>27.222999999999999</v>
      </c>
      <c r="E9" s="84">
        <v>1.9593984258882722</v>
      </c>
      <c r="F9" s="84">
        <v>0.87318638133319137</v>
      </c>
    </row>
    <row r="10" spans="1:6" x14ac:dyDescent="0.3">
      <c r="A10" s="83">
        <v>6</v>
      </c>
      <c r="B10" s="84" t="s">
        <v>184</v>
      </c>
      <c r="C10" s="84" t="s">
        <v>185</v>
      </c>
      <c r="D10" s="84">
        <v>19.048999999999999</v>
      </c>
      <c r="E10" s="84">
        <v>1.3710678696229546</v>
      </c>
      <c r="F10" s="84">
        <v>0.61100273217558543</v>
      </c>
    </row>
    <row r="11" spans="1:6" x14ac:dyDescent="0.3">
      <c r="A11" s="83">
        <v>7</v>
      </c>
      <c r="B11" s="84" t="s">
        <v>207</v>
      </c>
      <c r="C11" s="85" t="s">
        <v>367</v>
      </c>
      <c r="D11" s="84">
        <v>18.242000000000001</v>
      </c>
      <c r="E11" s="84">
        <v>1.3129833627834502</v>
      </c>
      <c r="F11" s="84">
        <v>0.58511795056680294</v>
      </c>
    </row>
    <row r="12" spans="1:6" x14ac:dyDescent="0.3">
      <c r="A12" s="83">
        <v>8</v>
      </c>
      <c r="B12" s="84" t="s">
        <v>197</v>
      </c>
      <c r="C12" s="84" t="s">
        <v>198</v>
      </c>
      <c r="D12" s="84">
        <v>18.137</v>
      </c>
      <c r="E12" s="84">
        <v>1.305425899068273</v>
      </c>
      <c r="F12" s="84">
        <v>0.58175004217904325</v>
      </c>
    </row>
    <row r="13" spans="1:6" x14ac:dyDescent="0.3">
      <c r="A13" s="83">
        <v>9</v>
      </c>
      <c r="B13" s="84" t="s">
        <v>200</v>
      </c>
      <c r="C13" s="84" t="s">
        <v>199</v>
      </c>
      <c r="D13" s="84">
        <v>17.812000000000001</v>
      </c>
      <c r="E13" s="84">
        <v>1.2820337494736769</v>
      </c>
      <c r="F13" s="84">
        <v>0.57132556383597721</v>
      </c>
    </row>
    <row r="14" spans="1:6" x14ac:dyDescent="0.3">
      <c r="A14" s="83">
        <v>10</v>
      </c>
      <c r="B14" s="84" t="s">
        <v>160</v>
      </c>
      <c r="C14" s="84" t="s">
        <v>161</v>
      </c>
      <c r="D14" s="84">
        <v>17.588999999999999</v>
      </c>
      <c r="E14" s="84">
        <v>1.2659831360595386</v>
      </c>
      <c r="F14" s="84">
        <v>0.56417276792673476</v>
      </c>
    </row>
    <row r="15" spans="1:6" x14ac:dyDescent="0.3">
      <c r="A15" s="83">
        <v>11</v>
      </c>
      <c r="B15" s="84" t="s">
        <v>113</v>
      </c>
      <c r="C15" s="84" t="s">
        <v>114</v>
      </c>
      <c r="D15" s="84">
        <v>17.260000000000002</v>
      </c>
      <c r="E15" s="84">
        <v>1.242303083085317</v>
      </c>
      <c r="F15" s="84">
        <v>0.55361998831175419</v>
      </c>
    </row>
    <row r="16" spans="1:6" x14ac:dyDescent="0.3">
      <c r="A16" s="83">
        <v>12</v>
      </c>
      <c r="B16" s="84" t="s">
        <v>236</v>
      </c>
      <c r="C16" s="84" t="s">
        <v>347</v>
      </c>
      <c r="D16" s="84">
        <v>13.872</v>
      </c>
      <c r="E16" s="84">
        <v>0.99844892054226619</v>
      </c>
      <c r="F16" s="84">
        <v>0.4449488110000378</v>
      </c>
    </row>
    <row r="17" spans="1:6" x14ac:dyDescent="0.3">
      <c r="A17" s="83">
        <v>13</v>
      </c>
      <c r="B17" s="84" t="s">
        <v>162</v>
      </c>
      <c r="C17" s="84" t="s">
        <v>163</v>
      </c>
      <c r="D17" s="84">
        <v>12.372999999999999</v>
      </c>
      <c r="E17" s="84">
        <v>0.8905571290274984</v>
      </c>
      <c r="F17" s="84">
        <v>0.39686790935001937</v>
      </c>
    </row>
    <row r="18" spans="1:6" x14ac:dyDescent="0.3">
      <c r="A18" s="83">
        <v>14</v>
      </c>
      <c r="B18" s="84" t="s">
        <v>226</v>
      </c>
      <c r="C18" s="84" t="s">
        <v>227</v>
      </c>
      <c r="D18" s="84">
        <v>10.965</v>
      </c>
      <c r="E18" s="84">
        <v>0.78921513939921772</v>
      </c>
      <c r="F18" s="84">
        <v>0.35170586163605938</v>
      </c>
    </row>
    <row r="19" spans="1:6" x14ac:dyDescent="0.3">
      <c r="A19" s="83">
        <v>15</v>
      </c>
      <c r="B19" s="84" t="s">
        <v>205</v>
      </c>
      <c r="C19" s="85" t="s">
        <v>363</v>
      </c>
      <c r="D19" s="84">
        <v>10.538</v>
      </c>
      <c r="E19" s="84">
        <v>0.75848145362416386</v>
      </c>
      <c r="F19" s="84">
        <v>0.33800970085916948</v>
      </c>
    </row>
    <row r="20" spans="1:6" x14ac:dyDescent="0.3">
      <c r="A20" s="83">
        <v>16</v>
      </c>
      <c r="B20" s="84" t="s">
        <v>196</v>
      </c>
      <c r="C20" s="84" t="s">
        <v>188</v>
      </c>
      <c r="D20" s="84">
        <v>9.1750000000000007</v>
      </c>
      <c r="E20" s="84">
        <v>0.66037837701667335</v>
      </c>
      <c r="F20" s="84">
        <v>0.29429104245424942</v>
      </c>
    </row>
    <row r="21" spans="1:6" x14ac:dyDescent="0.3">
      <c r="A21" s="83">
        <v>17</v>
      </c>
      <c r="B21" s="84" t="s">
        <v>210</v>
      </c>
      <c r="C21" s="85" t="s">
        <v>362</v>
      </c>
      <c r="D21" s="84">
        <v>8.0129999999999999</v>
      </c>
      <c r="E21" s="84">
        <v>0.5767424452353791</v>
      </c>
      <c r="F21" s="84">
        <v>0.25701952296304093</v>
      </c>
    </row>
    <row r="22" spans="1:6" x14ac:dyDescent="0.3">
      <c r="A22" s="83">
        <v>18</v>
      </c>
      <c r="B22" s="84" t="s">
        <v>253</v>
      </c>
      <c r="C22" s="84" t="s">
        <v>254</v>
      </c>
      <c r="D22" s="84">
        <v>6.835</v>
      </c>
      <c r="E22" s="84">
        <v>0.49195489993558172</v>
      </c>
      <c r="F22" s="84">
        <v>0.21923479838417381</v>
      </c>
    </row>
    <row r="23" spans="1:6" x14ac:dyDescent="0.3">
      <c r="A23" s="83">
        <v>19</v>
      </c>
      <c r="B23" s="84" t="s">
        <v>243</v>
      </c>
      <c r="C23" s="84" t="s">
        <v>348</v>
      </c>
      <c r="D23" s="84">
        <v>6.4939999999999998</v>
      </c>
      <c r="E23" s="84">
        <v>0.46741113682248248</v>
      </c>
      <c r="F23" s="84">
        <v>0.2082971149534491</v>
      </c>
    </row>
    <row r="24" spans="1:6" x14ac:dyDescent="0.3">
      <c r="A24" s="83">
        <v>20</v>
      </c>
      <c r="B24" s="84" t="s">
        <v>241</v>
      </c>
      <c r="C24" s="84" t="s">
        <v>240</v>
      </c>
      <c r="D24" s="84">
        <v>6.1440000000000001</v>
      </c>
      <c r="E24" s="84">
        <v>0.44221959110522513</v>
      </c>
      <c r="F24" s="84">
        <v>0.19707075366091642</v>
      </c>
    </row>
    <row r="25" spans="1:6" x14ac:dyDescent="0.3">
      <c r="A25" s="83">
        <v>21</v>
      </c>
      <c r="B25" s="84" t="s">
        <v>215</v>
      </c>
      <c r="C25" s="84" t="s">
        <v>368</v>
      </c>
      <c r="D25" s="84">
        <v>5.7990000000000004</v>
      </c>
      <c r="E25" s="84">
        <v>0.41738792461250018</v>
      </c>
      <c r="F25" s="84">
        <v>0.18600476895827708</v>
      </c>
    </row>
    <row r="26" spans="1:6" x14ac:dyDescent="0.3">
      <c r="A26" s="83">
        <v>22</v>
      </c>
      <c r="B26" s="84" t="s">
        <v>222</v>
      </c>
      <c r="C26" s="84" t="s">
        <v>223</v>
      </c>
      <c r="D26" s="84">
        <v>5.665</v>
      </c>
      <c r="E26" s="84">
        <v>0.40774316139503586</v>
      </c>
      <c r="F26" s="84">
        <v>0.18170667634913601</v>
      </c>
    </row>
    <row r="27" spans="1:6" x14ac:dyDescent="0.3">
      <c r="A27" s="83">
        <v>23</v>
      </c>
      <c r="B27" s="84" t="s">
        <v>115</v>
      </c>
      <c r="C27" s="84" t="s">
        <v>116</v>
      </c>
      <c r="D27" s="84">
        <v>5.625</v>
      </c>
      <c r="E27" s="84">
        <v>0.40486412759877788</v>
      </c>
      <c r="F27" s="84">
        <v>0.18042366362998941</v>
      </c>
    </row>
    <row r="28" spans="1:6" x14ac:dyDescent="0.3">
      <c r="A28" s="83">
        <v>24</v>
      </c>
      <c r="B28" s="84" t="s">
        <v>206</v>
      </c>
      <c r="C28" s="84" t="s">
        <v>349</v>
      </c>
      <c r="D28" s="84">
        <v>4.9180000000000001</v>
      </c>
      <c r="E28" s="84">
        <v>0.35397720524991816</v>
      </c>
      <c r="F28" s="84">
        <v>0.15774641381907339</v>
      </c>
    </row>
    <row r="29" spans="1:6" x14ac:dyDescent="0.3">
      <c r="A29" s="83">
        <v>25</v>
      </c>
      <c r="B29" s="84" t="s">
        <v>173</v>
      </c>
      <c r="C29" s="84" t="s">
        <v>174</v>
      </c>
      <c r="D29" s="84">
        <v>4.84</v>
      </c>
      <c r="E29" s="84">
        <v>0.3483630893472151</v>
      </c>
      <c r="F29" s="84">
        <v>0.15524453901673757</v>
      </c>
    </row>
    <row r="30" spans="1:6" x14ac:dyDescent="0.3">
      <c r="A30" s="98"/>
    </row>
    <row r="31" spans="1:6" x14ac:dyDescent="0.3">
      <c r="A31" s="99" t="s">
        <v>283</v>
      </c>
      <c r="B31" s="100"/>
      <c r="C31" s="69"/>
      <c r="D31" s="101"/>
      <c r="E31" s="101"/>
      <c r="F31" s="101"/>
    </row>
    <row r="32" spans="1:6" x14ac:dyDescent="0.3">
      <c r="A32" s="15"/>
      <c r="B32" s="10"/>
      <c r="C32" s="16"/>
      <c r="D32" s="17"/>
      <c r="E32" s="17"/>
      <c r="F32" s="17"/>
    </row>
    <row r="33" spans="1:6" x14ac:dyDescent="0.3">
      <c r="A33" s="23" t="s">
        <v>268</v>
      </c>
      <c r="B33" s="24" t="s">
        <v>269</v>
      </c>
      <c r="C33" s="25" t="s">
        <v>270</v>
      </c>
      <c r="D33" s="19" t="s">
        <v>271</v>
      </c>
      <c r="E33" s="19" t="s">
        <v>281</v>
      </c>
      <c r="F33" s="19" t="s">
        <v>282</v>
      </c>
    </row>
    <row r="34" spans="1:6" x14ac:dyDescent="0.3">
      <c r="A34" s="83">
        <v>26</v>
      </c>
      <c r="B34" s="84" t="s">
        <v>229</v>
      </c>
      <c r="C34" s="84" t="s">
        <v>350</v>
      </c>
      <c r="D34" s="84">
        <v>4.6909999999999998</v>
      </c>
      <c r="E34" s="84">
        <f t="shared" ref="E34:E61" si="0">D34/D$61*100</f>
        <v>0.33763868845615413</v>
      </c>
      <c r="F34" s="84">
        <f>D34/D$63*100</f>
        <v>0.15046531663791649</v>
      </c>
    </row>
    <row r="35" spans="1:6" x14ac:dyDescent="0.3">
      <c r="A35" s="83">
        <v>27</v>
      </c>
      <c r="B35" s="84" t="s">
        <v>140</v>
      </c>
      <c r="C35" s="84" t="s">
        <v>141</v>
      </c>
      <c r="D35" s="84">
        <v>4.5259999999999998</v>
      </c>
      <c r="E35" s="84">
        <f t="shared" si="0"/>
        <v>0.32576267404658998</v>
      </c>
      <c r="F35" s="84">
        <f t="shared" ref="F35:F59" si="1">D35/D$63*100</f>
        <v>0.14517288917143678</v>
      </c>
    </row>
    <row r="36" spans="1:6" x14ac:dyDescent="0.3">
      <c r="A36" s="83">
        <v>28</v>
      </c>
      <c r="B36" s="84" t="s">
        <v>211</v>
      </c>
      <c r="C36" s="85" t="s">
        <v>361</v>
      </c>
      <c r="D36" s="84">
        <v>4.2629999999999999</v>
      </c>
      <c r="E36" s="84">
        <f t="shared" si="0"/>
        <v>0.30683302683619385</v>
      </c>
      <c r="F36" s="84">
        <f t="shared" si="1"/>
        <v>0.13673708054304795</v>
      </c>
    </row>
    <row r="37" spans="1:6" x14ac:dyDescent="0.3">
      <c r="A37" s="83">
        <v>29</v>
      </c>
      <c r="B37" s="84" t="s">
        <v>257</v>
      </c>
      <c r="C37" s="84" t="s">
        <v>351</v>
      </c>
      <c r="D37" s="84">
        <v>4.1100000000000003</v>
      </c>
      <c r="E37" s="84">
        <f t="shared" si="0"/>
        <v>0.29582072256550712</v>
      </c>
      <c r="F37" s="84">
        <f t="shared" si="1"/>
        <v>0.13182955689231227</v>
      </c>
    </row>
    <row r="38" spans="1:6" x14ac:dyDescent="0.3">
      <c r="A38" s="83">
        <v>30</v>
      </c>
      <c r="B38" s="84" t="s">
        <v>225</v>
      </c>
      <c r="C38" s="85" t="s">
        <v>360</v>
      </c>
      <c r="D38" s="84">
        <v>3.9119999999999999</v>
      </c>
      <c r="E38" s="84">
        <f t="shared" si="0"/>
        <v>0.28156950527403007</v>
      </c>
      <c r="F38" s="84">
        <f t="shared" si="1"/>
        <v>0.12547864393253663</v>
      </c>
    </row>
    <row r="39" spans="1:6" x14ac:dyDescent="0.3">
      <c r="A39" s="83">
        <v>31</v>
      </c>
      <c r="B39" s="84" t="s">
        <v>201</v>
      </c>
      <c r="C39" s="84" t="s">
        <v>202</v>
      </c>
      <c r="D39" s="84">
        <v>3.8210000000000002</v>
      </c>
      <c r="E39" s="84">
        <f t="shared" si="0"/>
        <v>0.27501970338754317</v>
      </c>
      <c r="F39" s="84">
        <f t="shared" si="1"/>
        <v>0.12255978999647814</v>
      </c>
    </row>
    <row r="40" spans="1:6" x14ac:dyDescent="0.3">
      <c r="A40" s="83">
        <v>32</v>
      </c>
      <c r="B40" s="84" t="s">
        <v>153</v>
      </c>
      <c r="C40" s="84" t="s">
        <v>154</v>
      </c>
      <c r="D40" s="84">
        <v>3.375</v>
      </c>
      <c r="E40" s="84">
        <f t="shared" si="0"/>
        <v>0.24291847655926674</v>
      </c>
      <c r="F40" s="84">
        <f t="shared" si="1"/>
        <v>0.10825419817799364</v>
      </c>
    </row>
    <row r="41" spans="1:6" x14ac:dyDescent="0.3">
      <c r="A41" s="83">
        <v>33</v>
      </c>
      <c r="B41" s="84" t="s">
        <v>219</v>
      </c>
      <c r="C41" s="84" t="s">
        <v>220</v>
      </c>
      <c r="D41" s="84">
        <v>3.2650000000000001</v>
      </c>
      <c r="E41" s="84">
        <f t="shared" si="0"/>
        <v>0.2350011336195573</v>
      </c>
      <c r="F41" s="84">
        <f t="shared" si="1"/>
        <v>0.10472591320034053</v>
      </c>
    </row>
    <row r="42" spans="1:6" x14ac:dyDescent="0.3">
      <c r="A42" s="83">
        <v>34</v>
      </c>
      <c r="B42" s="84" t="s">
        <v>265</v>
      </c>
      <c r="C42" s="84" t="s">
        <v>266</v>
      </c>
      <c r="D42" s="84">
        <v>3.1909999999999998</v>
      </c>
      <c r="E42" s="84">
        <f t="shared" si="0"/>
        <v>0.22967492109648005</v>
      </c>
      <c r="F42" s="84">
        <f t="shared" si="1"/>
        <v>0.10235233966991931</v>
      </c>
    </row>
    <row r="43" spans="1:6" x14ac:dyDescent="0.3">
      <c r="A43" s="83">
        <v>35</v>
      </c>
      <c r="B43" s="84" t="s">
        <v>177</v>
      </c>
      <c r="C43" s="84" t="s">
        <v>178</v>
      </c>
      <c r="D43" s="84">
        <v>3.1880000000000002</v>
      </c>
      <c r="E43" s="84">
        <f t="shared" si="0"/>
        <v>0.22945899356176075</v>
      </c>
      <c r="F43" s="84">
        <f t="shared" si="1"/>
        <v>0.10225611371598334</v>
      </c>
    </row>
    <row r="44" spans="1:6" x14ac:dyDescent="0.3">
      <c r="A44" s="83">
        <v>36</v>
      </c>
      <c r="B44" s="84" t="s">
        <v>186</v>
      </c>
      <c r="C44" s="84" t="s">
        <v>187</v>
      </c>
      <c r="D44" s="84">
        <v>3.0070000000000001</v>
      </c>
      <c r="E44" s="84">
        <f t="shared" si="0"/>
        <v>0.21643136563369336</v>
      </c>
      <c r="F44" s="84">
        <f t="shared" si="1"/>
        <v>9.6450481161845014E-2</v>
      </c>
    </row>
    <row r="45" spans="1:6" x14ac:dyDescent="0.3">
      <c r="A45" s="83">
        <v>37</v>
      </c>
      <c r="B45" s="84" t="s">
        <v>128</v>
      </c>
      <c r="C45" s="84" t="s">
        <v>129</v>
      </c>
      <c r="D45" s="84">
        <v>2.9220000000000002</v>
      </c>
      <c r="E45" s="84">
        <f t="shared" si="0"/>
        <v>0.21031341881664517</v>
      </c>
      <c r="F45" s="84">
        <f t="shared" si="1"/>
        <v>9.3724079133658503E-2</v>
      </c>
    </row>
    <row r="46" spans="1:6" x14ac:dyDescent="0.3">
      <c r="A46" s="83">
        <v>38</v>
      </c>
      <c r="B46" s="84" t="s">
        <v>216</v>
      </c>
      <c r="C46" s="84" t="s">
        <v>369</v>
      </c>
      <c r="D46" s="84">
        <v>2.8940000000000001</v>
      </c>
      <c r="E46" s="84">
        <f t="shared" si="0"/>
        <v>0.20829809515926456</v>
      </c>
      <c r="F46" s="84">
        <f t="shared" si="1"/>
        <v>9.2825970230255878E-2</v>
      </c>
    </row>
    <row r="47" spans="1:6" x14ac:dyDescent="0.3">
      <c r="A47" s="83">
        <v>39</v>
      </c>
      <c r="B47" s="84" t="s">
        <v>263</v>
      </c>
      <c r="C47" s="84" t="s">
        <v>264</v>
      </c>
      <c r="D47" s="84">
        <v>2.722</v>
      </c>
      <c r="E47" s="84">
        <f t="shared" si="0"/>
        <v>0.19591824983535527</v>
      </c>
      <c r="F47" s="84">
        <f t="shared" si="1"/>
        <v>8.7309015537925541E-2</v>
      </c>
    </row>
    <row r="48" spans="1:6" x14ac:dyDescent="0.3">
      <c r="A48" s="83">
        <v>40</v>
      </c>
      <c r="B48" s="84" t="s">
        <v>252</v>
      </c>
      <c r="C48" s="85" t="s">
        <v>359</v>
      </c>
      <c r="D48" s="84">
        <v>2.7170000000000001</v>
      </c>
      <c r="E48" s="84">
        <f t="shared" si="0"/>
        <v>0.19555837061082304</v>
      </c>
      <c r="F48" s="84">
        <f t="shared" si="1"/>
        <v>8.7148638948032223E-2</v>
      </c>
    </row>
    <row r="49" spans="1:6" x14ac:dyDescent="0.3">
      <c r="A49" s="83">
        <v>41</v>
      </c>
      <c r="B49" s="84" t="s">
        <v>194</v>
      </c>
      <c r="C49" s="84" t="s">
        <v>195</v>
      </c>
      <c r="D49" s="84">
        <v>2.69</v>
      </c>
      <c r="E49" s="84">
        <f t="shared" si="0"/>
        <v>0.19361502279834891</v>
      </c>
      <c r="F49" s="84">
        <f t="shared" si="1"/>
        <v>8.6282605362608261E-2</v>
      </c>
    </row>
    <row r="50" spans="1:6" x14ac:dyDescent="0.3">
      <c r="A50" s="83">
        <v>42</v>
      </c>
      <c r="B50" s="84" t="s">
        <v>230</v>
      </c>
      <c r="C50" s="84" t="s">
        <v>231</v>
      </c>
      <c r="D50" s="84">
        <v>2.5840000000000001</v>
      </c>
      <c r="E50" s="84">
        <f t="shared" si="0"/>
        <v>0.18598558323826528</v>
      </c>
      <c r="F50" s="84">
        <f t="shared" si="1"/>
        <v>8.2882621656869798E-2</v>
      </c>
    </row>
    <row r="51" spans="1:6" x14ac:dyDescent="0.3">
      <c r="A51" s="83">
        <v>43</v>
      </c>
      <c r="B51" s="84" t="s">
        <v>213</v>
      </c>
      <c r="C51" s="84" t="s">
        <v>214</v>
      </c>
      <c r="D51" s="84">
        <v>2.54</v>
      </c>
      <c r="E51" s="84">
        <f t="shared" si="0"/>
        <v>0.18281864606238149</v>
      </c>
      <c r="F51" s="84">
        <f t="shared" si="1"/>
        <v>8.1471307665808554E-2</v>
      </c>
    </row>
    <row r="52" spans="1:6" x14ac:dyDescent="0.3">
      <c r="A52" s="83">
        <v>44</v>
      </c>
      <c r="B52" s="84" t="s">
        <v>232</v>
      </c>
      <c r="C52" s="84" t="s">
        <v>352</v>
      </c>
      <c r="D52" s="84">
        <v>2.5019999999999998</v>
      </c>
      <c r="E52" s="84">
        <f t="shared" si="0"/>
        <v>0.18008356395593639</v>
      </c>
      <c r="F52" s="84">
        <f t="shared" si="1"/>
        <v>8.0252445582619292E-2</v>
      </c>
    </row>
    <row r="53" spans="1:6" x14ac:dyDescent="0.3">
      <c r="A53" s="83">
        <v>45</v>
      </c>
      <c r="B53" s="84" t="s">
        <v>218</v>
      </c>
      <c r="C53" s="84" t="s">
        <v>341</v>
      </c>
      <c r="D53" s="84">
        <v>2.4039999999999999</v>
      </c>
      <c r="E53" s="84">
        <f t="shared" si="0"/>
        <v>0.17302993115510437</v>
      </c>
      <c r="F53" s="84">
        <f t="shared" si="1"/>
        <v>7.7109064420710138E-2</v>
      </c>
    </row>
    <row r="54" spans="1:6" x14ac:dyDescent="0.3">
      <c r="A54" s="83">
        <v>46</v>
      </c>
      <c r="B54" s="84" t="s">
        <v>238</v>
      </c>
      <c r="C54" s="84" t="s">
        <v>353</v>
      </c>
      <c r="D54" s="84">
        <v>2.3090000000000002</v>
      </c>
      <c r="E54" s="84">
        <f t="shared" si="0"/>
        <v>0.16619222588899168</v>
      </c>
      <c r="F54" s="84">
        <f t="shared" si="1"/>
        <v>7.406190921273699E-2</v>
      </c>
    </row>
    <row r="55" spans="1:6" x14ac:dyDescent="0.3">
      <c r="A55" s="83">
        <v>47</v>
      </c>
      <c r="B55" s="84" t="s">
        <v>258</v>
      </c>
      <c r="C55" s="84" t="s">
        <v>354</v>
      </c>
      <c r="D55" s="84">
        <v>2.298</v>
      </c>
      <c r="E55" s="84">
        <f t="shared" si="0"/>
        <v>0.16540049159502074</v>
      </c>
      <c r="F55" s="84">
        <f t="shared" si="1"/>
        <v>7.3709080714971675E-2</v>
      </c>
    </row>
    <row r="56" spans="1:6" x14ac:dyDescent="0.3">
      <c r="A56" s="83">
        <v>48</v>
      </c>
      <c r="B56" s="84" t="s">
        <v>149</v>
      </c>
      <c r="C56" s="84" t="s">
        <v>150</v>
      </c>
      <c r="D56" s="84">
        <v>2.2040000000000002</v>
      </c>
      <c r="E56" s="84">
        <f t="shared" si="0"/>
        <v>0.1586347621738145</v>
      </c>
      <c r="F56" s="84">
        <f t="shared" si="1"/>
        <v>7.0694000824977191E-2</v>
      </c>
    </row>
    <row r="57" spans="1:6" x14ac:dyDescent="0.3">
      <c r="A57" s="83">
        <v>49</v>
      </c>
      <c r="B57" s="84" t="s">
        <v>193</v>
      </c>
      <c r="C57" s="84" t="s">
        <v>370</v>
      </c>
      <c r="D57" s="84">
        <v>2.153</v>
      </c>
      <c r="E57" s="84">
        <f t="shared" si="0"/>
        <v>0.15496399408358558</v>
      </c>
      <c r="F57" s="84">
        <f t="shared" si="1"/>
        <v>6.9058159608065287E-2</v>
      </c>
    </row>
    <row r="58" spans="1:6" ht="12" thickBot="1" x14ac:dyDescent="0.35">
      <c r="A58" s="102">
        <v>50</v>
      </c>
      <c r="B58" s="103" t="s">
        <v>191</v>
      </c>
      <c r="C58" s="103" t="s">
        <v>192</v>
      </c>
      <c r="D58" s="103">
        <v>2.1480000000000001</v>
      </c>
      <c r="E58" s="103">
        <f t="shared" si="0"/>
        <v>0.15460411485905332</v>
      </c>
      <c r="F58" s="103">
        <f t="shared" si="1"/>
        <v>6.8897783018171954E-2</v>
      </c>
    </row>
    <row r="59" spans="1:6" ht="15" customHeight="1" x14ac:dyDescent="0.3">
      <c r="A59" s="123" t="s">
        <v>284</v>
      </c>
      <c r="B59" s="124"/>
      <c r="C59" s="125"/>
      <c r="D59" s="46">
        <f>SUM(D5:D58)</f>
        <v>1275.2629999999995</v>
      </c>
      <c r="E59" s="104">
        <f t="shared" si="0"/>
        <v>91.788131902933344</v>
      </c>
      <c r="F59" s="105">
        <f t="shared" si="1"/>
        <v>40.904466231425971</v>
      </c>
    </row>
    <row r="60" spans="1:6" ht="13.5" customHeight="1" x14ac:dyDescent="0.3">
      <c r="A60" s="126" t="s">
        <v>285</v>
      </c>
      <c r="B60" s="127"/>
      <c r="C60" s="128"/>
      <c r="D60" s="18">
        <f>D61-D59</f>
        <v>114.09200000000033</v>
      </c>
      <c r="E60" s="96">
        <f t="shared" si="0"/>
        <v>8.2118680970666489</v>
      </c>
      <c r="F60" s="106">
        <f>D60/D$63*100</f>
        <v>3.6595371788218332</v>
      </c>
    </row>
    <row r="61" spans="1:6" ht="13.5" customHeight="1" x14ac:dyDescent="0.3">
      <c r="A61" s="47" t="s">
        <v>286</v>
      </c>
      <c r="B61" s="21"/>
      <c r="C61" s="22"/>
      <c r="D61" s="18">
        <f>D63-D62</f>
        <v>1389.3549999999998</v>
      </c>
      <c r="E61" s="96">
        <f t="shared" si="0"/>
        <v>100</v>
      </c>
      <c r="F61" s="106">
        <f>D61/D$63*100</f>
        <v>44.564003410247807</v>
      </c>
    </row>
    <row r="62" spans="1:6" ht="15" customHeight="1" x14ac:dyDescent="0.3">
      <c r="A62" s="126" t="s">
        <v>287</v>
      </c>
      <c r="B62" s="127"/>
      <c r="C62" s="128"/>
      <c r="D62" s="18">
        <v>1728.307</v>
      </c>
      <c r="E62" s="120"/>
      <c r="F62" s="106">
        <f>D62/D$63*100</f>
        <v>55.4359965897522</v>
      </c>
    </row>
    <row r="63" spans="1:6" ht="15.75" customHeight="1" thickBot="1" x14ac:dyDescent="0.35">
      <c r="A63" s="129" t="s">
        <v>288</v>
      </c>
      <c r="B63" s="130"/>
      <c r="C63" s="131"/>
      <c r="D63" s="20">
        <v>3117.6619999999998</v>
      </c>
      <c r="E63" s="122"/>
      <c r="F63" s="107">
        <f>D63/D$63*100</f>
        <v>100</v>
      </c>
    </row>
  </sheetData>
  <mergeCells count="5">
    <mergeCell ref="E62:E63"/>
    <mergeCell ref="A59:C59"/>
    <mergeCell ref="A60:C60"/>
    <mergeCell ref="A62:C62"/>
    <mergeCell ref="A63:C6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Revision</vt:lpstr>
      <vt:lpstr>Table 1.0</vt:lpstr>
      <vt:lpstr>Table 2.1</vt:lpstr>
      <vt:lpstr>Table 2.2</vt:lpstr>
      <vt:lpstr>Table 2,3</vt:lpstr>
      <vt:lpstr>Table 3.1</vt:lpstr>
      <vt:lpstr>Table 3.2</vt:lpstr>
      <vt:lpstr>Table 4.1</vt:lpstr>
      <vt:lpstr>Table 4.2</vt:lpstr>
      <vt:lpstr>Table B</vt:lpstr>
      <vt:lpstr>Table C1</vt:lpstr>
      <vt:lpstr>Table C2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mogotsi morewanare</dc:creator>
  <cp:lastModifiedBy>Olerato Masike</cp:lastModifiedBy>
  <dcterms:created xsi:type="dcterms:W3CDTF">2025-02-07T13:14:02Z</dcterms:created>
  <dcterms:modified xsi:type="dcterms:W3CDTF">2025-03-03T12:51:38Z</dcterms:modified>
</cp:coreProperties>
</file>