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buthani\Documents\"/>
    </mc:Choice>
  </mc:AlternateContent>
  <bookViews>
    <workbookView xWindow="0" yWindow="0" windowWidth="16290" windowHeight="12200" firstSheet="6" activeTab="11"/>
  </bookViews>
  <sheets>
    <sheet name="Revision" sheetId="20" r:id="rId1"/>
    <sheet name="Table 1.0" sheetId="1" r:id="rId2"/>
    <sheet name="Table 2.1" sheetId="2" r:id="rId3"/>
    <sheet name="Table 2.2" sheetId="5" r:id="rId4"/>
    <sheet name="Table 2.3" sheetId="6" r:id="rId5"/>
    <sheet name="Table 3.1" sheetId="3" r:id="rId6"/>
    <sheet name="Table 3.2" sheetId="4" r:id="rId7"/>
    <sheet name="Table 4.1" sheetId="7" r:id="rId8"/>
    <sheet name="Table 4.2" sheetId="8" r:id="rId9"/>
    <sheet name="Table B" sheetId="9" r:id="rId10"/>
    <sheet name="Table C1" sheetId="10" r:id="rId11"/>
    <sheet name="Table C2" sheetId="18"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9" l="1"/>
  <c r="F48" i="5" l="1"/>
  <c r="E16" i="9"/>
  <c r="F16" i="9"/>
  <c r="I45" i="1"/>
  <c r="I44" i="1"/>
  <c r="F52" i="5" l="1"/>
  <c r="F47" i="5"/>
  <c r="F42" i="8" l="1"/>
  <c r="AF35" i="4"/>
  <c r="U35" i="4"/>
  <c r="U12" i="4"/>
  <c r="D52" i="5"/>
  <c r="N47" i="5"/>
  <c r="P48" i="5"/>
  <c r="D47" i="5"/>
  <c r="G45" i="1"/>
  <c r="C45" i="1"/>
  <c r="C44" i="1"/>
  <c r="C113" i="1"/>
  <c r="I6" i="20"/>
  <c r="L6" i="20" s="1"/>
  <c r="J6" i="20"/>
  <c r="M6" i="20" s="1"/>
  <c r="E6" i="20"/>
  <c r="H6" i="20"/>
  <c r="K6" i="20" l="1"/>
  <c r="N6" i="20" s="1"/>
  <c r="G21" i="18"/>
  <c r="F21" i="18"/>
  <c r="F26" i="18"/>
  <c r="G52" i="5"/>
  <c r="Q47" i="5"/>
  <c r="Q48" i="5" s="1"/>
  <c r="D50" i="2" l="1"/>
  <c r="P45" i="2"/>
  <c r="D45" i="2"/>
  <c r="C14" i="10" l="1"/>
  <c r="C15" i="10"/>
  <c r="C16" i="10"/>
  <c r="C17" i="10"/>
  <c r="C18" i="10"/>
  <c r="C19" i="10"/>
  <c r="C20" i="10"/>
  <c r="C21" i="10"/>
  <c r="C13" i="10"/>
  <c r="D15" i="9"/>
  <c r="F13" i="8"/>
  <c r="F14" i="8"/>
  <c r="F15" i="8"/>
  <c r="F16" i="8"/>
  <c r="F17" i="8"/>
  <c r="F18" i="8"/>
  <c r="F19" i="8"/>
  <c r="F20" i="8"/>
  <c r="F21" i="8"/>
  <c r="F22" i="8"/>
  <c r="F23" i="8"/>
  <c r="F24" i="8"/>
  <c r="F25" i="8"/>
  <c r="F26" i="8"/>
  <c r="F27" i="8"/>
  <c r="F28" i="8"/>
  <c r="F29" i="8"/>
  <c r="F30" i="8"/>
  <c r="F31" i="8"/>
  <c r="F32" i="8"/>
  <c r="F33" i="8"/>
  <c r="F34" i="8"/>
  <c r="F35" i="8"/>
  <c r="F36" i="8"/>
  <c r="F12" i="8"/>
  <c r="F43" i="8"/>
  <c r="F44" i="8"/>
  <c r="F45" i="8"/>
  <c r="F46" i="8"/>
  <c r="F47" i="8"/>
  <c r="F48" i="8"/>
  <c r="F49" i="8"/>
  <c r="F50" i="8"/>
  <c r="F51" i="8"/>
  <c r="F52" i="8"/>
  <c r="F53" i="8"/>
  <c r="F54" i="8"/>
  <c r="F55" i="8"/>
  <c r="F56" i="8"/>
  <c r="F57" i="8"/>
  <c r="F58" i="8"/>
  <c r="F59" i="8"/>
  <c r="F60" i="8"/>
  <c r="F61" i="8"/>
  <c r="F62" i="8"/>
  <c r="F63" i="8"/>
  <c r="F64" i="8"/>
  <c r="F65" i="8"/>
  <c r="F66" i="8"/>
  <c r="F70" i="8"/>
  <c r="F71" i="8"/>
  <c r="D67" i="8"/>
  <c r="F67" i="8" s="1"/>
  <c r="D69" i="8"/>
  <c r="H43" i="7"/>
  <c r="H44" i="7"/>
  <c r="H45" i="7"/>
  <c r="H46" i="7"/>
  <c r="H47" i="7"/>
  <c r="H48" i="7"/>
  <c r="H49" i="7"/>
  <c r="H50" i="7"/>
  <c r="H51" i="7"/>
  <c r="H52" i="7"/>
  <c r="H53" i="7"/>
  <c r="H54" i="7"/>
  <c r="H55" i="7"/>
  <c r="H56" i="7"/>
  <c r="H57" i="7"/>
  <c r="H58" i="7"/>
  <c r="H59" i="7"/>
  <c r="H60" i="7"/>
  <c r="H61" i="7"/>
  <c r="H62" i="7"/>
  <c r="H63" i="7"/>
  <c r="H64" i="7"/>
  <c r="H65" i="7"/>
  <c r="H66" i="7"/>
  <c r="H67" i="7"/>
  <c r="H70" i="7"/>
  <c r="H71" i="7"/>
  <c r="H42" i="7"/>
  <c r="H13" i="7"/>
  <c r="H14" i="7"/>
  <c r="H15" i="7"/>
  <c r="H16" i="7"/>
  <c r="H17" i="7"/>
  <c r="H18" i="7"/>
  <c r="H19" i="7"/>
  <c r="H20" i="7"/>
  <c r="H21" i="7"/>
  <c r="H22" i="7"/>
  <c r="H23" i="7"/>
  <c r="H24" i="7"/>
  <c r="H25" i="7"/>
  <c r="H26" i="7"/>
  <c r="H27" i="7"/>
  <c r="H28" i="7"/>
  <c r="H29" i="7"/>
  <c r="H30" i="7"/>
  <c r="H31" i="7"/>
  <c r="H32" i="7"/>
  <c r="H33" i="7"/>
  <c r="H34" i="7"/>
  <c r="H35" i="7"/>
  <c r="H36" i="7"/>
  <c r="H12" i="7"/>
  <c r="G43" i="7"/>
  <c r="G44" i="7"/>
  <c r="G45" i="7"/>
  <c r="G50" i="7"/>
  <c r="G51" i="7"/>
  <c r="G52" i="7"/>
  <c r="G53" i="7"/>
  <c r="G54" i="7"/>
  <c r="G55" i="7"/>
  <c r="G56" i="7"/>
  <c r="G57" i="7"/>
  <c r="G58" i="7"/>
  <c r="G59" i="7"/>
  <c r="G60" i="7"/>
  <c r="G61" i="7"/>
  <c r="G66" i="7"/>
  <c r="G67" i="7"/>
  <c r="G69" i="7"/>
  <c r="G42" i="7"/>
  <c r="G36" i="7"/>
  <c r="G13" i="7"/>
  <c r="G14" i="7"/>
  <c r="G15" i="7"/>
  <c r="G16" i="7"/>
  <c r="G17" i="7"/>
  <c r="G18" i="7"/>
  <c r="G23" i="7"/>
  <c r="G24" i="7"/>
  <c r="G25" i="7"/>
  <c r="G26" i="7"/>
  <c r="G27" i="7"/>
  <c r="G28" i="7"/>
  <c r="G29" i="7"/>
  <c r="G30" i="7"/>
  <c r="G31" i="7"/>
  <c r="G32" i="7"/>
  <c r="G33" i="7"/>
  <c r="G34" i="7"/>
  <c r="F67" i="7"/>
  <c r="F69" i="7"/>
  <c r="H69" i="7" s="1"/>
  <c r="V12" i="4"/>
  <c r="W12" i="4"/>
  <c r="X12" i="4"/>
  <c r="Y12" i="4"/>
  <c r="Z12" i="4"/>
  <c r="AA12" i="4"/>
  <c r="AB12" i="4"/>
  <c r="AC12" i="4"/>
  <c r="AD12" i="4"/>
  <c r="AE12" i="4"/>
  <c r="AF12" i="4"/>
  <c r="AG12" i="4"/>
  <c r="U13" i="4"/>
  <c r="V13" i="4"/>
  <c r="W13" i="4"/>
  <c r="X13" i="4"/>
  <c r="Y13" i="4"/>
  <c r="Z13" i="4"/>
  <c r="AA13" i="4"/>
  <c r="AB13" i="4"/>
  <c r="AC13" i="4"/>
  <c r="AD13" i="4"/>
  <c r="AE13" i="4"/>
  <c r="AF13" i="4"/>
  <c r="AG13" i="4"/>
  <c r="U14" i="4"/>
  <c r="V14" i="4"/>
  <c r="W14" i="4"/>
  <c r="X14" i="4"/>
  <c r="Y14" i="4"/>
  <c r="Z14" i="4"/>
  <c r="AA14" i="4"/>
  <c r="AB14" i="4"/>
  <c r="AC14" i="4"/>
  <c r="AD14" i="4"/>
  <c r="AE14" i="4"/>
  <c r="AF14" i="4"/>
  <c r="AG14" i="4"/>
  <c r="U15" i="4"/>
  <c r="V15" i="4"/>
  <c r="W15" i="4"/>
  <c r="X15" i="4"/>
  <c r="Y15" i="4"/>
  <c r="Z15" i="4"/>
  <c r="AA15" i="4"/>
  <c r="AB15" i="4"/>
  <c r="AC15" i="4"/>
  <c r="AD15" i="4"/>
  <c r="AE15" i="4"/>
  <c r="AF15" i="4"/>
  <c r="AG15" i="4"/>
  <c r="U16" i="4"/>
  <c r="V16" i="4"/>
  <c r="W16" i="4"/>
  <c r="X16" i="4"/>
  <c r="Y16" i="4"/>
  <c r="Z16" i="4"/>
  <c r="AA16" i="4"/>
  <c r="AB16" i="4"/>
  <c r="AC16" i="4"/>
  <c r="AD16" i="4"/>
  <c r="AE16" i="4"/>
  <c r="AF16" i="4"/>
  <c r="AG16" i="4"/>
  <c r="U17" i="4"/>
  <c r="V17" i="4"/>
  <c r="W17" i="4"/>
  <c r="X17" i="4"/>
  <c r="Y17" i="4"/>
  <c r="Z17" i="4"/>
  <c r="AA17" i="4"/>
  <c r="AB17" i="4"/>
  <c r="AC17" i="4"/>
  <c r="AD17" i="4"/>
  <c r="AE17" i="4"/>
  <c r="AF17" i="4"/>
  <c r="AG17" i="4"/>
  <c r="U18" i="4"/>
  <c r="V18" i="4"/>
  <c r="W18" i="4"/>
  <c r="X18" i="4"/>
  <c r="Y18" i="4"/>
  <c r="Z18" i="4"/>
  <c r="AA18" i="4"/>
  <c r="AB18" i="4"/>
  <c r="AC18" i="4"/>
  <c r="AD18" i="4"/>
  <c r="AE18" i="4"/>
  <c r="AF18" i="4"/>
  <c r="AG18" i="4"/>
  <c r="U19" i="4"/>
  <c r="V19" i="4"/>
  <c r="W19" i="4"/>
  <c r="X19" i="4"/>
  <c r="Y19" i="4"/>
  <c r="Z19" i="4"/>
  <c r="AA19" i="4"/>
  <c r="AB19" i="4"/>
  <c r="AC19" i="4"/>
  <c r="AD19" i="4"/>
  <c r="AE19" i="4"/>
  <c r="AF19" i="4"/>
  <c r="AG19" i="4"/>
  <c r="U20" i="4"/>
  <c r="V20" i="4"/>
  <c r="W20" i="4"/>
  <c r="X20" i="4"/>
  <c r="Y20" i="4"/>
  <c r="Z20" i="4"/>
  <c r="AA20" i="4"/>
  <c r="AB20" i="4"/>
  <c r="AC20" i="4"/>
  <c r="AD20" i="4"/>
  <c r="AE20" i="4"/>
  <c r="AF20" i="4"/>
  <c r="AG20" i="4"/>
  <c r="U21" i="4"/>
  <c r="V21" i="4"/>
  <c r="W21" i="4"/>
  <c r="X21" i="4"/>
  <c r="Y21" i="4"/>
  <c r="Z21" i="4"/>
  <c r="AA21" i="4"/>
  <c r="AB21" i="4"/>
  <c r="AC21" i="4"/>
  <c r="AD21" i="4"/>
  <c r="AE21" i="4"/>
  <c r="AF21" i="4"/>
  <c r="AG21" i="4"/>
  <c r="U22" i="4"/>
  <c r="V22" i="4"/>
  <c r="W22" i="4"/>
  <c r="X22" i="4"/>
  <c r="Y22" i="4"/>
  <c r="Z22" i="4"/>
  <c r="AA22" i="4"/>
  <c r="AB22" i="4"/>
  <c r="AC22" i="4"/>
  <c r="AD22" i="4"/>
  <c r="AE22" i="4"/>
  <c r="AF22" i="4"/>
  <c r="AG22" i="4"/>
  <c r="U23" i="4"/>
  <c r="V23" i="4"/>
  <c r="W23" i="4"/>
  <c r="X23" i="4"/>
  <c r="Y23" i="4"/>
  <c r="Z23" i="4"/>
  <c r="AA23" i="4"/>
  <c r="AB23" i="4"/>
  <c r="AC23" i="4"/>
  <c r="AD23" i="4"/>
  <c r="AE23" i="4"/>
  <c r="AF23" i="4"/>
  <c r="AG23" i="4"/>
  <c r="U24" i="4"/>
  <c r="V24" i="4"/>
  <c r="W24" i="4"/>
  <c r="X24" i="4"/>
  <c r="Y24" i="4"/>
  <c r="Z24" i="4"/>
  <c r="AA24" i="4"/>
  <c r="AB24" i="4"/>
  <c r="AC24" i="4"/>
  <c r="AD24" i="4"/>
  <c r="AE24" i="4"/>
  <c r="AF24" i="4"/>
  <c r="AG24" i="4"/>
  <c r="U25" i="4"/>
  <c r="V25" i="4"/>
  <c r="W25" i="4"/>
  <c r="X25" i="4"/>
  <c r="Y25" i="4"/>
  <c r="Z25" i="4"/>
  <c r="AA25" i="4"/>
  <c r="AB25" i="4"/>
  <c r="AC25" i="4"/>
  <c r="AD25" i="4"/>
  <c r="AE25" i="4"/>
  <c r="AF25" i="4"/>
  <c r="AG25" i="4"/>
  <c r="U26" i="4"/>
  <c r="V26" i="4"/>
  <c r="W26" i="4"/>
  <c r="X26" i="4"/>
  <c r="Y26" i="4"/>
  <c r="Z26" i="4"/>
  <c r="AA26" i="4"/>
  <c r="AB26" i="4"/>
  <c r="AC26" i="4"/>
  <c r="AD26" i="4"/>
  <c r="AE26" i="4"/>
  <c r="AF26" i="4"/>
  <c r="AG26" i="4"/>
  <c r="U27" i="4"/>
  <c r="V27" i="4"/>
  <c r="W27" i="4"/>
  <c r="X27" i="4"/>
  <c r="Y27" i="4"/>
  <c r="Z27" i="4"/>
  <c r="AA27" i="4"/>
  <c r="AB27" i="4"/>
  <c r="AC27" i="4"/>
  <c r="AD27" i="4"/>
  <c r="AE27" i="4"/>
  <c r="AF27" i="4"/>
  <c r="AG27" i="4"/>
  <c r="U28" i="4"/>
  <c r="V28" i="4"/>
  <c r="W28" i="4"/>
  <c r="X28" i="4"/>
  <c r="Y28" i="4"/>
  <c r="Z28" i="4"/>
  <c r="AA28" i="4"/>
  <c r="AB28" i="4"/>
  <c r="AC28" i="4"/>
  <c r="AD28" i="4"/>
  <c r="AE28" i="4"/>
  <c r="AF28" i="4"/>
  <c r="AG28" i="4"/>
  <c r="U29" i="4"/>
  <c r="V29" i="4"/>
  <c r="W29" i="4"/>
  <c r="X29" i="4"/>
  <c r="Y29" i="4"/>
  <c r="Z29" i="4"/>
  <c r="AA29" i="4"/>
  <c r="AB29" i="4"/>
  <c r="AC29" i="4"/>
  <c r="AD29" i="4"/>
  <c r="AE29" i="4"/>
  <c r="AF29" i="4"/>
  <c r="AG29" i="4"/>
  <c r="U30" i="4"/>
  <c r="V30" i="4"/>
  <c r="W30" i="4"/>
  <c r="X30" i="4"/>
  <c r="Y30" i="4"/>
  <c r="Z30" i="4"/>
  <c r="AA30" i="4"/>
  <c r="AB30" i="4"/>
  <c r="AC30" i="4"/>
  <c r="AD30" i="4"/>
  <c r="AE30" i="4"/>
  <c r="AF30" i="4"/>
  <c r="AG30" i="4"/>
  <c r="U31" i="4"/>
  <c r="V31" i="4"/>
  <c r="W31" i="4"/>
  <c r="X31" i="4"/>
  <c r="Y31" i="4"/>
  <c r="Z31" i="4"/>
  <c r="AA31" i="4"/>
  <c r="AB31" i="4"/>
  <c r="AC31" i="4"/>
  <c r="AD31" i="4"/>
  <c r="AE31" i="4"/>
  <c r="AF31" i="4"/>
  <c r="AG31" i="4"/>
  <c r="U32" i="4"/>
  <c r="V32" i="4"/>
  <c r="W32" i="4"/>
  <c r="X32" i="4"/>
  <c r="Y32" i="4"/>
  <c r="Z32" i="4"/>
  <c r="AA32" i="4"/>
  <c r="AB32" i="4"/>
  <c r="AC32" i="4"/>
  <c r="AD32" i="4"/>
  <c r="AE32" i="4"/>
  <c r="AF32" i="4"/>
  <c r="AG32" i="4"/>
  <c r="U33" i="4"/>
  <c r="V33" i="4"/>
  <c r="W33" i="4"/>
  <c r="X33" i="4"/>
  <c r="Y33" i="4"/>
  <c r="Z33" i="4"/>
  <c r="AA33" i="4"/>
  <c r="AB33" i="4"/>
  <c r="AC33" i="4"/>
  <c r="AD33" i="4"/>
  <c r="AE33" i="4"/>
  <c r="AF33" i="4"/>
  <c r="AG33" i="4"/>
  <c r="U34" i="4"/>
  <c r="V34" i="4"/>
  <c r="W34" i="4"/>
  <c r="X34" i="4"/>
  <c r="Y34" i="4"/>
  <c r="Z34" i="4"/>
  <c r="AA34" i="4"/>
  <c r="AB34" i="4"/>
  <c r="AC34" i="4"/>
  <c r="AD34" i="4"/>
  <c r="AE34" i="4"/>
  <c r="AF34" i="4"/>
  <c r="AG34" i="4"/>
  <c r="V35" i="4"/>
  <c r="W35" i="4"/>
  <c r="X35" i="4"/>
  <c r="Y35" i="4"/>
  <c r="Z35" i="4"/>
  <c r="AA35" i="4"/>
  <c r="AB35" i="4"/>
  <c r="AC35" i="4"/>
  <c r="AD35" i="4"/>
  <c r="AE35" i="4"/>
  <c r="AG35" i="4"/>
  <c r="S12" i="3"/>
  <c r="T12" i="3"/>
  <c r="U12" i="3"/>
  <c r="V12" i="3"/>
  <c r="W12" i="3"/>
  <c r="X12" i="3"/>
  <c r="Y12" i="3"/>
  <c r="Z12" i="3"/>
  <c r="AA12" i="3"/>
  <c r="AB12" i="3"/>
  <c r="AC12" i="3"/>
  <c r="AD12" i="3"/>
  <c r="AE12" i="3"/>
  <c r="S13" i="3"/>
  <c r="T13" i="3"/>
  <c r="U13" i="3"/>
  <c r="V13" i="3"/>
  <c r="W13" i="3"/>
  <c r="X13" i="3"/>
  <c r="Y13" i="3"/>
  <c r="Z13" i="3"/>
  <c r="AA13" i="3"/>
  <c r="AB13" i="3"/>
  <c r="AC13" i="3"/>
  <c r="AD13" i="3"/>
  <c r="AE13" i="3"/>
  <c r="S14" i="3"/>
  <c r="T14" i="3"/>
  <c r="U14" i="3"/>
  <c r="V14" i="3"/>
  <c r="W14" i="3"/>
  <c r="X14" i="3"/>
  <c r="Y14" i="3"/>
  <c r="Z14" i="3"/>
  <c r="AA14" i="3"/>
  <c r="AB14" i="3"/>
  <c r="AC14" i="3"/>
  <c r="AD14" i="3"/>
  <c r="AE14" i="3"/>
  <c r="S15" i="3"/>
  <c r="T15" i="3"/>
  <c r="U15" i="3"/>
  <c r="V15" i="3"/>
  <c r="W15" i="3"/>
  <c r="X15" i="3"/>
  <c r="Y15" i="3"/>
  <c r="Z15" i="3"/>
  <c r="AA15" i="3"/>
  <c r="AB15" i="3"/>
  <c r="AC15" i="3"/>
  <c r="AD15" i="3"/>
  <c r="AE15" i="3"/>
  <c r="S16" i="3"/>
  <c r="T16" i="3"/>
  <c r="U16" i="3"/>
  <c r="V16" i="3"/>
  <c r="W16" i="3"/>
  <c r="X16" i="3"/>
  <c r="Y16" i="3"/>
  <c r="Z16" i="3"/>
  <c r="AA16" i="3"/>
  <c r="AB16" i="3"/>
  <c r="AC16" i="3"/>
  <c r="AD16" i="3"/>
  <c r="AE16" i="3"/>
  <c r="S17" i="3"/>
  <c r="T17" i="3"/>
  <c r="U17" i="3"/>
  <c r="V17" i="3"/>
  <c r="W17" i="3"/>
  <c r="X17" i="3"/>
  <c r="Y17" i="3"/>
  <c r="Z17" i="3"/>
  <c r="AA17" i="3"/>
  <c r="AB17" i="3"/>
  <c r="AC17" i="3"/>
  <c r="AD17" i="3"/>
  <c r="AE17" i="3"/>
  <c r="S18" i="3"/>
  <c r="T18" i="3"/>
  <c r="U18" i="3"/>
  <c r="V18" i="3"/>
  <c r="W18" i="3"/>
  <c r="X18" i="3"/>
  <c r="Y18" i="3"/>
  <c r="Z18" i="3"/>
  <c r="AA18" i="3"/>
  <c r="AB18" i="3"/>
  <c r="AC18" i="3"/>
  <c r="AD18" i="3"/>
  <c r="AE18" i="3"/>
  <c r="S19" i="3"/>
  <c r="T19" i="3"/>
  <c r="U19" i="3"/>
  <c r="V19" i="3"/>
  <c r="W19" i="3"/>
  <c r="X19" i="3"/>
  <c r="Y19" i="3"/>
  <c r="Z19" i="3"/>
  <c r="AA19" i="3"/>
  <c r="AB19" i="3"/>
  <c r="AC19" i="3"/>
  <c r="AD19" i="3"/>
  <c r="AE19" i="3"/>
  <c r="S20" i="3"/>
  <c r="T20" i="3"/>
  <c r="U20" i="3"/>
  <c r="V20" i="3"/>
  <c r="W20" i="3"/>
  <c r="X20" i="3"/>
  <c r="Y20" i="3"/>
  <c r="Z20" i="3"/>
  <c r="AA20" i="3"/>
  <c r="AB20" i="3"/>
  <c r="AC20" i="3"/>
  <c r="AD20" i="3"/>
  <c r="AE20" i="3"/>
  <c r="S21" i="3"/>
  <c r="T21" i="3"/>
  <c r="U21" i="3"/>
  <c r="V21" i="3"/>
  <c r="W21" i="3"/>
  <c r="X21" i="3"/>
  <c r="Y21" i="3"/>
  <c r="Z21" i="3"/>
  <c r="AA21" i="3"/>
  <c r="AB21" i="3"/>
  <c r="AC21" i="3"/>
  <c r="AD21" i="3"/>
  <c r="AE21" i="3"/>
  <c r="S22" i="3"/>
  <c r="T22" i="3"/>
  <c r="U22" i="3"/>
  <c r="V22" i="3"/>
  <c r="W22" i="3"/>
  <c r="X22" i="3"/>
  <c r="Y22" i="3"/>
  <c r="Z22" i="3"/>
  <c r="AA22" i="3"/>
  <c r="AB22" i="3"/>
  <c r="AC22" i="3"/>
  <c r="AD22" i="3"/>
  <c r="AE22" i="3"/>
  <c r="S23" i="3"/>
  <c r="T23" i="3"/>
  <c r="U23" i="3"/>
  <c r="V23" i="3"/>
  <c r="W23" i="3"/>
  <c r="X23" i="3"/>
  <c r="Y23" i="3"/>
  <c r="Z23" i="3"/>
  <c r="AA23" i="3"/>
  <c r="AB23" i="3"/>
  <c r="AC23" i="3"/>
  <c r="AD23" i="3"/>
  <c r="AE23" i="3"/>
  <c r="S24" i="3"/>
  <c r="T24" i="3"/>
  <c r="U24" i="3"/>
  <c r="V24" i="3"/>
  <c r="W24" i="3"/>
  <c r="X24" i="3"/>
  <c r="Y24" i="3"/>
  <c r="Z24" i="3"/>
  <c r="AA24" i="3"/>
  <c r="AB24" i="3"/>
  <c r="AC24" i="3"/>
  <c r="AD24" i="3"/>
  <c r="AE24" i="3"/>
  <c r="S25" i="3"/>
  <c r="T25" i="3"/>
  <c r="U25" i="3"/>
  <c r="V25" i="3"/>
  <c r="W25" i="3"/>
  <c r="X25" i="3"/>
  <c r="Y25" i="3"/>
  <c r="Z25" i="3"/>
  <c r="AA25" i="3"/>
  <c r="AB25" i="3"/>
  <c r="AC25" i="3"/>
  <c r="AD25" i="3"/>
  <c r="AE25" i="3"/>
  <c r="S26" i="3"/>
  <c r="T26" i="3"/>
  <c r="U26" i="3"/>
  <c r="V26" i="3"/>
  <c r="W26" i="3"/>
  <c r="X26" i="3"/>
  <c r="Y26" i="3"/>
  <c r="Z26" i="3"/>
  <c r="AA26" i="3"/>
  <c r="AB26" i="3"/>
  <c r="AC26" i="3"/>
  <c r="AD26" i="3"/>
  <c r="AE26" i="3"/>
  <c r="S27" i="3"/>
  <c r="T27" i="3"/>
  <c r="U27" i="3"/>
  <c r="V27" i="3"/>
  <c r="W27" i="3"/>
  <c r="X27" i="3"/>
  <c r="Y27" i="3"/>
  <c r="Z27" i="3"/>
  <c r="AA27" i="3"/>
  <c r="AB27" i="3"/>
  <c r="AC27" i="3"/>
  <c r="AD27" i="3"/>
  <c r="AE27" i="3"/>
  <c r="S28" i="3"/>
  <c r="T28" i="3"/>
  <c r="U28" i="3"/>
  <c r="V28" i="3"/>
  <c r="W28" i="3"/>
  <c r="X28" i="3"/>
  <c r="Y28" i="3"/>
  <c r="Z28" i="3"/>
  <c r="AA28" i="3"/>
  <c r="AB28" i="3"/>
  <c r="AC28" i="3"/>
  <c r="AD28" i="3"/>
  <c r="AE28" i="3"/>
  <c r="S29" i="3"/>
  <c r="T29" i="3"/>
  <c r="U29" i="3"/>
  <c r="V29" i="3"/>
  <c r="W29" i="3"/>
  <c r="X29" i="3"/>
  <c r="Y29" i="3"/>
  <c r="Z29" i="3"/>
  <c r="AA29" i="3"/>
  <c r="AB29" i="3"/>
  <c r="AC29" i="3"/>
  <c r="AD29" i="3"/>
  <c r="AE29" i="3"/>
  <c r="S30" i="3"/>
  <c r="T30" i="3"/>
  <c r="U30" i="3"/>
  <c r="V30" i="3"/>
  <c r="W30" i="3"/>
  <c r="X30" i="3"/>
  <c r="Y30" i="3"/>
  <c r="Z30" i="3"/>
  <c r="AA30" i="3"/>
  <c r="AB30" i="3"/>
  <c r="AC30" i="3"/>
  <c r="AD30" i="3"/>
  <c r="AE30" i="3"/>
  <c r="S31" i="3"/>
  <c r="T31" i="3"/>
  <c r="U31" i="3"/>
  <c r="V31" i="3"/>
  <c r="W31" i="3"/>
  <c r="X31" i="3"/>
  <c r="Y31" i="3"/>
  <c r="Z31" i="3"/>
  <c r="AA31" i="3"/>
  <c r="AB31" i="3"/>
  <c r="AC31" i="3"/>
  <c r="AD31" i="3"/>
  <c r="AE31" i="3"/>
  <c r="S32" i="3"/>
  <c r="T32" i="3"/>
  <c r="U32" i="3"/>
  <c r="V32" i="3"/>
  <c r="W32" i="3"/>
  <c r="X32" i="3"/>
  <c r="Y32" i="3"/>
  <c r="Z32" i="3"/>
  <c r="AA32" i="3"/>
  <c r="AB32" i="3"/>
  <c r="AC32" i="3"/>
  <c r="AD32" i="3"/>
  <c r="AE32" i="3"/>
  <c r="S33" i="3"/>
  <c r="T33" i="3"/>
  <c r="U33" i="3"/>
  <c r="V33" i="3"/>
  <c r="W33" i="3"/>
  <c r="X33" i="3"/>
  <c r="Y33" i="3"/>
  <c r="Z33" i="3"/>
  <c r="AA33" i="3"/>
  <c r="AB33" i="3"/>
  <c r="AC33" i="3"/>
  <c r="AD33" i="3"/>
  <c r="AE33" i="3"/>
  <c r="S34" i="3"/>
  <c r="T34" i="3"/>
  <c r="U34" i="3"/>
  <c r="V34" i="3"/>
  <c r="W34" i="3"/>
  <c r="X34" i="3"/>
  <c r="Y34" i="3"/>
  <c r="Z34" i="3"/>
  <c r="AA34" i="3"/>
  <c r="AB34" i="3"/>
  <c r="AC34" i="3"/>
  <c r="AD34" i="3"/>
  <c r="AE34" i="3"/>
  <c r="S35" i="3"/>
  <c r="T35" i="3"/>
  <c r="U35" i="3"/>
  <c r="V35" i="3"/>
  <c r="W35" i="3"/>
  <c r="X35" i="3"/>
  <c r="Y35" i="3"/>
  <c r="Z35" i="3"/>
  <c r="AA35" i="3"/>
  <c r="AB35" i="3"/>
  <c r="AC35" i="3"/>
  <c r="AD35" i="3"/>
  <c r="AE35" i="3"/>
  <c r="S36" i="3"/>
  <c r="T36" i="3"/>
  <c r="U36" i="3"/>
  <c r="V36" i="3"/>
  <c r="W36" i="3"/>
  <c r="X36" i="3"/>
  <c r="Y36" i="3"/>
  <c r="Z36" i="3"/>
  <c r="AA36" i="3"/>
  <c r="AB36" i="3"/>
  <c r="AC36" i="3"/>
  <c r="AD36" i="3"/>
  <c r="AE36" i="3"/>
  <c r="T11" i="3"/>
  <c r="U11" i="3"/>
  <c r="V11" i="3"/>
  <c r="W11" i="3"/>
  <c r="X11" i="3"/>
  <c r="Y11" i="3"/>
  <c r="Z11" i="3"/>
  <c r="AA11" i="3"/>
  <c r="AB11" i="3"/>
  <c r="AC11" i="3"/>
  <c r="AD11" i="3"/>
  <c r="AE11" i="3"/>
  <c r="S11" i="3"/>
  <c r="E50" i="5"/>
  <c r="F50" i="5"/>
  <c r="G50" i="5"/>
  <c r="H50" i="5"/>
  <c r="I50" i="5"/>
  <c r="J50" i="5"/>
  <c r="K50" i="5"/>
  <c r="L50" i="5"/>
  <c r="M50" i="5"/>
  <c r="N50" i="5"/>
  <c r="O50" i="5"/>
  <c r="P50" i="5"/>
  <c r="Q50" i="5"/>
  <c r="E51" i="5"/>
  <c r="F51" i="5"/>
  <c r="G51" i="5"/>
  <c r="H51" i="5"/>
  <c r="I51" i="5"/>
  <c r="J51" i="5"/>
  <c r="K51" i="5"/>
  <c r="L51" i="5"/>
  <c r="M51" i="5"/>
  <c r="N51" i="5"/>
  <c r="O51" i="5"/>
  <c r="P51" i="5"/>
  <c r="Q51" i="5"/>
  <c r="E52" i="5"/>
  <c r="H52" i="5"/>
  <c r="I52" i="5"/>
  <c r="J52" i="5"/>
  <c r="K52" i="5"/>
  <c r="L52" i="5"/>
  <c r="M52" i="5"/>
  <c r="N52" i="5"/>
  <c r="O52" i="5"/>
  <c r="P52" i="5"/>
  <c r="Q52" i="5"/>
  <c r="D51" i="5"/>
  <c r="D50" i="5"/>
  <c r="O48" i="5"/>
  <c r="E47" i="5"/>
  <c r="G47" i="5"/>
  <c r="H47" i="5"/>
  <c r="I47" i="5"/>
  <c r="J47" i="5"/>
  <c r="K47" i="5"/>
  <c r="L47" i="5"/>
  <c r="M47" i="5"/>
  <c r="O47" i="5"/>
  <c r="P47" i="5"/>
  <c r="E49" i="2"/>
  <c r="F49" i="2"/>
  <c r="G49" i="2"/>
  <c r="H49" i="2"/>
  <c r="I49" i="2"/>
  <c r="J49" i="2"/>
  <c r="K49" i="2"/>
  <c r="L49" i="2"/>
  <c r="M49" i="2"/>
  <c r="N49" i="2"/>
  <c r="P49" i="2"/>
  <c r="E50" i="2"/>
  <c r="F50" i="2"/>
  <c r="G50" i="2"/>
  <c r="H50" i="2"/>
  <c r="I50" i="2"/>
  <c r="J50" i="2"/>
  <c r="K50" i="2"/>
  <c r="L50" i="2"/>
  <c r="M50" i="2"/>
  <c r="N50" i="2"/>
  <c r="P50" i="2"/>
  <c r="D49" i="2"/>
  <c r="E48" i="2"/>
  <c r="F48" i="2"/>
  <c r="G48" i="2"/>
  <c r="H48" i="2"/>
  <c r="I48" i="2"/>
  <c r="J48" i="2"/>
  <c r="K48" i="2"/>
  <c r="L48" i="2"/>
  <c r="M48" i="2"/>
  <c r="N48" i="2"/>
  <c r="P48" i="2"/>
  <c r="D48" i="2"/>
  <c r="E45" i="2"/>
  <c r="F45" i="2"/>
  <c r="G45" i="2"/>
  <c r="H45" i="2"/>
  <c r="I45" i="2"/>
  <c r="J45" i="2"/>
  <c r="K45" i="2"/>
  <c r="L45" i="2"/>
  <c r="M45" i="2"/>
  <c r="N45" i="2"/>
  <c r="E46" i="2"/>
  <c r="P46" i="2"/>
  <c r="D46" i="2"/>
  <c r="E25" i="8" l="1"/>
  <c r="E42" i="8"/>
  <c r="E36" i="8"/>
  <c r="E57" i="8"/>
  <c r="E35" i="8"/>
  <c r="E60" i="8"/>
  <c r="E56" i="8"/>
  <c r="E24" i="8"/>
  <c r="E20" i="8"/>
  <c r="E58" i="8"/>
  <c r="E44" i="8"/>
  <c r="E67" i="8"/>
  <c r="E43" i="8"/>
  <c r="E59" i="8"/>
  <c r="E55" i="8"/>
  <c r="E12" i="8"/>
  <c r="E23" i="8"/>
  <c r="E19" i="8"/>
  <c r="E22" i="8"/>
  <c r="E21" i="8"/>
  <c r="K48" i="5"/>
  <c r="J48" i="5"/>
  <c r="D48" i="5"/>
  <c r="M48" i="5"/>
  <c r="I48" i="5"/>
  <c r="N48" i="5"/>
  <c r="E48" i="5"/>
  <c r="L48" i="5"/>
  <c r="H48" i="5"/>
  <c r="M46" i="2"/>
  <c r="L46" i="2"/>
  <c r="J46" i="2"/>
  <c r="H46" i="2"/>
  <c r="N46" i="2"/>
  <c r="G46" i="2"/>
  <c r="K46" i="2"/>
  <c r="I46" i="2"/>
  <c r="F46" i="2"/>
  <c r="G22" i="7"/>
  <c r="G65" i="7"/>
  <c r="G49" i="7"/>
  <c r="G21" i="7"/>
  <c r="G64" i="7"/>
  <c r="G48" i="7"/>
  <c r="G12" i="7"/>
  <c r="G20" i="7"/>
  <c r="G63" i="7"/>
  <c r="G47" i="7"/>
  <c r="G35" i="7"/>
  <c r="G19" i="7"/>
  <c r="G62" i="7"/>
  <c r="G46" i="7"/>
  <c r="E69" i="8"/>
  <c r="E53" i="8"/>
  <c r="E52" i="8"/>
  <c r="E32" i="8"/>
  <c r="E16" i="8"/>
  <c r="E17" i="8"/>
  <c r="E51" i="8"/>
  <c r="E31" i="8"/>
  <c r="E15" i="8"/>
  <c r="E18" i="8"/>
  <c r="E33" i="8"/>
  <c r="E66" i="8"/>
  <c r="E50" i="8"/>
  <c r="E30" i="8"/>
  <c r="E14" i="8"/>
  <c r="E54" i="8"/>
  <c r="E65" i="8"/>
  <c r="E49" i="8"/>
  <c r="E29" i="8"/>
  <c r="E13" i="8"/>
  <c r="E34" i="8"/>
  <c r="E64" i="8"/>
  <c r="E48" i="8"/>
  <c r="E28" i="8"/>
  <c r="E63" i="8"/>
  <c r="E47" i="8"/>
  <c r="E27" i="8"/>
  <c r="E62" i="8"/>
  <c r="E46" i="8"/>
  <c r="E26" i="8"/>
  <c r="F69" i="8"/>
  <c r="E61" i="8"/>
  <c r="E45" i="8"/>
  <c r="F13" i="9"/>
  <c r="F15" i="9"/>
  <c r="D14" i="9"/>
  <c r="F14" i="9"/>
  <c r="D13" i="9"/>
  <c r="D16" i="9"/>
  <c r="D68" i="8"/>
  <c r="F68" i="7"/>
  <c r="H68" i="7" l="1"/>
  <c r="G68" i="7"/>
  <c r="F68" i="8"/>
  <c r="E68" i="8"/>
  <c r="D44" i="1"/>
  <c r="D45" i="1" s="1"/>
  <c r="E44" i="1"/>
  <c r="E45" i="1" s="1"/>
  <c r="F44" i="1"/>
  <c r="G44" i="1"/>
  <c r="H44" i="1"/>
  <c r="J44" i="1"/>
  <c r="J45" i="1" s="1"/>
  <c r="F45" i="1"/>
  <c r="O11" i="2" l="1"/>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9" i="2" s="1"/>
  <c r="O42" i="2"/>
  <c r="O43" i="2"/>
  <c r="O48" i="2" s="1"/>
  <c r="O44" i="2"/>
  <c r="O10" i="2"/>
  <c r="N81" i="1"/>
  <c r="P81" i="1"/>
  <c r="Q81" i="1"/>
  <c r="R81" i="1"/>
  <c r="S81" i="1"/>
  <c r="T81" i="1"/>
  <c r="U81" i="1"/>
  <c r="N82" i="1"/>
  <c r="P82" i="1"/>
  <c r="Q82" i="1"/>
  <c r="R82" i="1"/>
  <c r="S82" i="1"/>
  <c r="T82" i="1"/>
  <c r="N84" i="1"/>
  <c r="P84" i="1"/>
  <c r="Q84" i="1"/>
  <c r="R84" i="1"/>
  <c r="S84" i="1"/>
  <c r="T84" i="1"/>
  <c r="N85" i="1"/>
  <c r="P85" i="1"/>
  <c r="Q85" i="1"/>
  <c r="R85" i="1"/>
  <c r="S85" i="1"/>
  <c r="T85" i="1"/>
  <c r="N86" i="1"/>
  <c r="P86" i="1"/>
  <c r="Q86" i="1"/>
  <c r="R86" i="1"/>
  <c r="S86" i="1"/>
  <c r="T86" i="1"/>
  <c r="N87" i="1"/>
  <c r="P87" i="1"/>
  <c r="Q87" i="1"/>
  <c r="R87" i="1"/>
  <c r="S87" i="1"/>
  <c r="N88" i="1"/>
  <c r="P88" i="1"/>
  <c r="Q88" i="1"/>
  <c r="R88" i="1"/>
  <c r="S88" i="1"/>
  <c r="T88" i="1"/>
  <c r="N89" i="1"/>
  <c r="P89" i="1"/>
  <c r="Q89" i="1"/>
  <c r="R89" i="1"/>
  <c r="S89" i="1"/>
  <c r="T89" i="1"/>
  <c r="N90" i="1"/>
  <c r="P90" i="1"/>
  <c r="Q90" i="1"/>
  <c r="R90" i="1"/>
  <c r="S90" i="1"/>
  <c r="T90" i="1"/>
  <c r="T91" i="1"/>
  <c r="N92" i="1"/>
  <c r="P92" i="1"/>
  <c r="Q92" i="1"/>
  <c r="R92" i="1"/>
  <c r="S92" i="1"/>
  <c r="T92" i="1"/>
  <c r="N93" i="1"/>
  <c r="P93" i="1"/>
  <c r="Q93" i="1"/>
  <c r="R93" i="1"/>
  <c r="S93" i="1"/>
  <c r="T93" i="1"/>
  <c r="N94" i="1"/>
  <c r="P94" i="1"/>
  <c r="Q94" i="1"/>
  <c r="R94" i="1"/>
  <c r="S94" i="1"/>
  <c r="T94" i="1"/>
  <c r="P95" i="1"/>
  <c r="Q95" i="1"/>
  <c r="R95" i="1"/>
  <c r="S95" i="1"/>
  <c r="N97" i="1"/>
  <c r="P97" i="1"/>
  <c r="Q97" i="1"/>
  <c r="R97" i="1"/>
  <c r="S97" i="1"/>
  <c r="T97" i="1"/>
  <c r="N98" i="1"/>
  <c r="P98" i="1"/>
  <c r="Q98" i="1"/>
  <c r="R98" i="1"/>
  <c r="S98" i="1"/>
  <c r="T98" i="1"/>
  <c r="N99" i="1"/>
  <c r="P99" i="1"/>
  <c r="Q99" i="1"/>
  <c r="R99" i="1"/>
  <c r="S99" i="1"/>
  <c r="T99" i="1"/>
  <c r="N100" i="1"/>
  <c r="S100" i="1"/>
  <c r="T100" i="1"/>
  <c r="N101" i="1"/>
  <c r="P101" i="1"/>
  <c r="Q101" i="1"/>
  <c r="R101" i="1"/>
  <c r="S101" i="1"/>
  <c r="T101" i="1"/>
  <c r="N102" i="1"/>
  <c r="P102" i="1"/>
  <c r="Q102" i="1"/>
  <c r="R102" i="1"/>
  <c r="S102" i="1"/>
  <c r="T102" i="1"/>
  <c r="U102" i="1"/>
  <c r="N103" i="1"/>
  <c r="P103" i="1"/>
  <c r="Q103" i="1"/>
  <c r="R103" i="1"/>
  <c r="S103" i="1"/>
  <c r="T103" i="1"/>
  <c r="P104" i="1"/>
  <c r="Q104" i="1"/>
  <c r="R104" i="1"/>
  <c r="S104" i="1"/>
  <c r="N105" i="1"/>
  <c r="P105" i="1"/>
  <c r="Q105" i="1"/>
  <c r="R105" i="1"/>
  <c r="S105" i="1"/>
  <c r="T105" i="1"/>
  <c r="N106" i="1"/>
  <c r="P106" i="1"/>
  <c r="Q106" i="1"/>
  <c r="R106" i="1"/>
  <c r="S106" i="1"/>
  <c r="T106" i="1"/>
  <c r="N107" i="1"/>
  <c r="P107" i="1"/>
  <c r="Q107" i="1"/>
  <c r="R107" i="1"/>
  <c r="S107" i="1"/>
  <c r="T107" i="1"/>
  <c r="N108" i="1"/>
  <c r="P108" i="1"/>
  <c r="Q108" i="1"/>
  <c r="R108" i="1"/>
  <c r="N109" i="1"/>
  <c r="P109" i="1"/>
  <c r="Q109" i="1"/>
  <c r="R109" i="1"/>
  <c r="S109" i="1"/>
  <c r="T109" i="1"/>
  <c r="N110" i="1"/>
  <c r="P110" i="1"/>
  <c r="Q110" i="1"/>
  <c r="R110" i="1"/>
  <c r="S110" i="1"/>
  <c r="T110" i="1"/>
  <c r="N111" i="1"/>
  <c r="P111" i="1"/>
  <c r="Q111" i="1"/>
  <c r="R111" i="1"/>
  <c r="S111" i="1"/>
  <c r="T111" i="1"/>
  <c r="S112" i="1"/>
  <c r="T112" i="1"/>
  <c r="P80" i="1"/>
  <c r="Q80" i="1"/>
  <c r="R80" i="1"/>
  <c r="S80" i="1"/>
  <c r="T80" i="1"/>
  <c r="N80" i="1"/>
  <c r="I113" i="1"/>
  <c r="I114" i="1" s="1"/>
  <c r="H113" i="1"/>
  <c r="H114" i="1" s="1"/>
  <c r="G113" i="1"/>
  <c r="G114" i="1" s="1"/>
  <c r="F113" i="1"/>
  <c r="F114" i="1" s="1"/>
  <c r="E113" i="1"/>
  <c r="E114" i="1" s="1"/>
  <c r="C114" i="1"/>
  <c r="I111" i="1"/>
  <c r="H111" i="1"/>
  <c r="G111" i="1"/>
  <c r="R112" i="1" s="1"/>
  <c r="F111" i="1"/>
  <c r="Q112" i="1" s="1"/>
  <c r="E111" i="1"/>
  <c r="P112" i="1" s="1"/>
  <c r="C111" i="1"/>
  <c r="N112" i="1" s="1"/>
  <c r="J110" i="1"/>
  <c r="D110" i="1"/>
  <c r="D113" i="1" s="1"/>
  <c r="D114" i="1" s="1"/>
  <c r="J109" i="1"/>
  <c r="U110" i="1" s="1"/>
  <c r="D109" i="1"/>
  <c r="O110" i="1" s="1"/>
  <c r="J108" i="1"/>
  <c r="D108" i="1"/>
  <c r="I107" i="1"/>
  <c r="T108" i="1" s="1"/>
  <c r="H107" i="1"/>
  <c r="S108" i="1" s="1"/>
  <c r="G107" i="1"/>
  <c r="F107" i="1"/>
  <c r="E107" i="1"/>
  <c r="C107" i="1"/>
  <c r="J106" i="1"/>
  <c r="U107" i="1" s="1"/>
  <c r="D106" i="1"/>
  <c r="O107" i="1" s="1"/>
  <c r="J105" i="1"/>
  <c r="U106" i="1" s="1"/>
  <c r="D105" i="1"/>
  <c r="O106" i="1" s="1"/>
  <c r="J104" i="1"/>
  <c r="J107" i="1" s="1"/>
  <c r="U108" i="1" s="1"/>
  <c r="D104" i="1"/>
  <c r="D107" i="1" s="1"/>
  <c r="O108" i="1" s="1"/>
  <c r="I103" i="1"/>
  <c r="T104" i="1" s="1"/>
  <c r="H103" i="1"/>
  <c r="G103" i="1"/>
  <c r="F103" i="1"/>
  <c r="E103" i="1"/>
  <c r="C103" i="1"/>
  <c r="N104" i="1" s="1"/>
  <c r="J102" i="1"/>
  <c r="U103" i="1" s="1"/>
  <c r="D102" i="1"/>
  <c r="O103" i="1" s="1"/>
  <c r="J101" i="1"/>
  <c r="D101" i="1"/>
  <c r="O102" i="1" s="1"/>
  <c r="J100" i="1"/>
  <c r="J103" i="1" s="1"/>
  <c r="U104" i="1" s="1"/>
  <c r="D100" i="1"/>
  <c r="D103" i="1" s="1"/>
  <c r="O104" i="1" s="1"/>
  <c r="I99" i="1"/>
  <c r="H99" i="1"/>
  <c r="H112" i="1" s="1"/>
  <c r="G99" i="1"/>
  <c r="R100" i="1" s="1"/>
  <c r="F99" i="1"/>
  <c r="F112" i="1" s="1"/>
  <c r="E99" i="1"/>
  <c r="E112" i="1" s="1"/>
  <c r="C99" i="1"/>
  <c r="J98" i="1"/>
  <c r="U99" i="1" s="1"/>
  <c r="D98" i="1"/>
  <c r="O99" i="1" s="1"/>
  <c r="J97" i="1"/>
  <c r="U98" i="1" s="1"/>
  <c r="D97" i="1"/>
  <c r="O98" i="1" s="1"/>
  <c r="J96" i="1"/>
  <c r="J99" i="1" s="1"/>
  <c r="D96" i="1"/>
  <c r="D99" i="1" s="1"/>
  <c r="I94" i="1"/>
  <c r="T95" i="1" s="1"/>
  <c r="H94" i="1"/>
  <c r="G94" i="1"/>
  <c r="F94" i="1"/>
  <c r="E94" i="1"/>
  <c r="C94" i="1"/>
  <c r="N95" i="1" s="1"/>
  <c r="J93" i="1"/>
  <c r="U94" i="1" s="1"/>
  <c r="D93" i="1"/>
  <c r="O94" i="1" s="1"/>
  <c r="J92" i="1"/>
  <c r="U93" i="1" s="1"/>
  <c r="D92" i="1"/>
  <c r="O93" i="1" s="1"/>
  <c r="J91" i="1"/>
  <c r="D91" i="1"/>
  <c r="I90" i="1"/>
  <c r="H90" i="1"/>
  <c r="S91" i="1" s="1"/>
  <c r="G90" i="1"/>
  <c r="R91" i="1" s="1"/>
  <c r="F90" i="1"/>
  <c r="Q91" i="1" s="1"/>
  <c r="E90" i="1"/>
  <c r="P91" i="1" s="1"/>
  <c r="C90" i="1"/>
  <c r="N91" i="1" s="1"/>
  <c r="J89" i="1"/>
  <c r="U90" i="1" s="1"/>
  <c r="D89" i="1"/>
  <c r="O90" i="1" s="1"/>
  <c r="J88" i="1"/>
  <c r="U89" i="1" s="1"/>
  <c r="D88" i="1"/>
  <c r="O89" i="1" s="1"/>
  <c r="J87" i="1"/>
  <c r="J90" i="1" s="1"/>
  <c r="U91" i="1" s="1"/>
  <c r="D87" i="1"/>
  <c r="D90" i="1" s="1"/>
  <c r="O91" i="1" s="1"/>
  <c r="I86" i="1"/>
  <c r="T87" i="1" s="1"/>
  <c r="H86" i="1"/>
  <c r="G86" i="1"/>
  <c r="F86" i="1"/>
  <c r="E86" i="1"/>
  <c r="C86" i="1"/>
  <c r="J85" i="1"/>
  <c r="U86" i="1" s="1"/>
  <c r="D85" i="1"/>
  <c r="O86" i="1" s="1"/>
  <c r="J84" i="1"/>
  <c r="U85" i="1" s="1"/>
  <c r="D84" i="1"/>
  <c r="O85" i="1" s="1"/>
  <c r="J83" i="1"/>
  <c r="J86" i="1" s="1"/>
  <c r="U87" i="1" s="1"/>
  <c r="D83" i="1"/>
  <c r="D86" i="1" s="1"/>
  <c r="O87" i="1" s="1"/>
  <c r="I82" i="1"/>
  <c r="T83" i="1" s="1"/>
  <c r="H82" i="1"/>
  <c r="H95" i="1" s="1"/>
  <c r="S96" i="1" s="1"/>
  <c r="G82" i="1"/>
  <c r="R83" i="1" s="1"/>
  <c r="F82" i="1"/>
  <c r="F95" i="1" s="1"/>
  <c r="Q96" i="1" s="1"/>
  <c r="E82" i="1"/>
  <c r="E95" i="1" s="1"/>
  <c r="P96" i="1" s="1"/>
  <c r="C82" i="1"/>
  <c r="N83" i="1" s="1"/>
  <c r="J81" i="1"/>
  <c r="U82" i="1" s="1"/>
  <c r="D81" i="1"/>
  <c r="O82" i="1" s="1"/>
  <c r="J80" i="1"/>
  <c r="D80" i="1"/>
  <c r="O81" i="1" s="1"/>
  <c r="J79" i="1"/>
  <c r="J82" i="1" s="1"/>
  <c r="D79" i="1"/>
  <c r="D82" i="1" s="1"/>
  <c r="O50" i="2" l="1"/>
  <c r="O45" i="2"/>
  <c r="Q100" i="1"/>
  <c r="P100" i="1"/>
  <c r="S83" i="1"/>
  <c r="J113" i="1"/>
  <c r="J114" i="1" s="1"/>
  <c r="I95" i="1"/>
  <c r="T96" i="1" s="1"/>
  <c r="D94" i="1"/>
  <c r="O95" i="1" s="1"/>
  <c r="D111" i="1"/>
  <c r="O112" i="1" s="1"/>
  <c r="Q83" i="1"/>
  <c r="J94" i="1"/>
  <c r="U95" i="1" s="1"/>
  <c r="J111" i="1"/>
  <c r="U112" i="1" s="1"/>
  <c r="P83" i="1"/>
  <c r="I112" i="1"/>
  <c r="D112" i="1"/>
  <c r="J95" i="1"/>
  <c r="U96" i="1" s="1"/>
  <c r="U111" i="1"/>
  <c r="U109" i="1"/>
  <c r="U105" i="1"/>
  <c r="U101" i="1"/>
  <c r="U100" i="1"/>
  <c r="U97" i="1"/>
  <c r="U92" i="1"/>
  <c r="U88" i="1"/>
  <c r="U84" i="1"/>
  <c r="U83" i="1"/>
  <c r="U80" i="1"/>
  <c r="O111" i="1"/>
  <c r="O109" i="1"/>
  <c r="O105" i="1"/>
  <c r="O101" i="1"/>
  <c r="O100" i="1"/>
  <c r="O97" i="1"/>
  <c r="O92" i="1"/>
  <c r="O88" i="1"/>
  <c r="O84" i="1"/>
  <c r="O83" i="1"/>
  <c r="O80" i="1"/>
  <c r="G112" i="1"/>
  <c r="C95" i="1"/>
  <c r="N96" i="1" s="1"/>
  <c r="C112" i="1"/>
  <c r="G95" i="1"/>
  <c r="R96" i="1" s="1"/>
  <c r="O46" i="2" l="1"/>
  <c r="J112" i="1"/>
  <c r="D95" i="1"/>
  <c r="O96" i="1" s="1"/>
</calcChain>
</file>

<file path=xl/sharedStrings.xml><?xml version="1.0" encoding="utf-8"?>
<sst xmlns="http://schemas.openxmlformats.org/spreadsheetml/2006/main" count="865" uniqueCount="434">
  <si>
    <t>Indicators</t>
  </si>
  <si>
    <t>Total Export</t>
  </si>
  <si>
    <t>May</t>
  </si>
  <si>
    <t>December</t>
  </si>
  <si>
    <t>Table 1.0: Total Merchandise Trade – January 2022 to December  2024 (Million Pula)</t>
  </si>
  <si>
    <t>Period \ HS</t>
  </si>
  <si>
    <t>Imports CIF</t>
  </si>
  <si>
    <t>Imports FOB</t>
  </si>
  <si>
    <t>Freight</t>
  </si>
  <si>
    <t>Insurance</t>
  </si>
  <si>
    <t>Domestic Exports</t>
  </si>
  <si>
    <t>Re-Exports</t>
  </si>
  <si>
    <t>Trade Balance</t>
  </si>
  <si>
    <t>Feb</t>
  </si>
  <si>
    <t>Mar</t>
  </si>
  <si>
    <t>Q1</t>
  </si>
  <si>
    <t>Apr</t>
  </si>
  <si>
    <t>Jun</t>
  </si>
  <si>
    <t>Q2</t>
  </si>
  <si>
    <t>Jul</t>
  </si>
  <si>
    <t>Aug</t>
  </si>
  <si>
    <t>Sep</t>
  </si>
  <si>
    <t>Q3</t>
  </si>
  <si>
    <t>Oct</t>
  </si>
  <si>
    <t>Nov</t>
  </si>
  <si>
    <t>Dec</t>
  </si>
  <si>
    <t>Q4</t>
  </si>
  <si>
    <t>Jan_2023</t>
  </si>
  <si>
    <t>Total_2023</t>
  </si>
  <si>
    <t>Jan_2024</t>
  </si>
  <si>
    <t>Total_2024</t>
  </si>
  <si>
    <t>Change</t>
  </si>
  <si>
    <t>% Change</t>
  </si>
  <si>
    <t>Jan_2025</t>
  </si>
  <si>
    <t>Table 1.0: Total Merchandise Trade – January 2023 to January  2025 (Million Pula)</t>
  </si>
  <si>
    <t>Difference: Current -Previous</t>
  </si>
  <si>
    <t>Chemicals &amp; Rubber Products</t>
  </si>
  <si>
    <t>Diamonds</t>
  </si>
  <si>
    <t>Fuel</t>
  </si>
  <si>
    <t>Furniture</t>
  </si>
  <si>
    <t>Wood &amp; Paper Products</t>
  </si>
  <si>
    <t>Food, Beverages &amp; Tobacco</t>
  </si>
  <si>
    <t>Machinery &amp; Electrical Equipment</t>
  </si>
  <si>
    <t>Metals &amp; Metal Products</t>
  </si>
  <si>
    <t>Salt Ores &amp; Related Products</t>
  </si>
  <si>
    <t xml:space="preserve">Textiles &amp; Footwear </t>
  </si>
  <si>
    <t>Vehicle &amp; Transport Equipment</t>
  </si>
  <si>
    <t>Other Goods</t>
  </si>
  <si>
    <t>Total Goods</t>
  </si>
  <si>
    <t>Table 2.1: Principal Import Commodity Groups – January 2023 to January 2025 (Million Pula)</t>
  </si>
  <si>
    <t>Lesotho</t>
  </si>
  <si>
    <t>Namibia</t>
  </si>
  <si>
    <t>Swaziland</t>
  </si>
  <si>
    <t>South Africa</t>
  </si>
  <si>
    <t>SACU</t>
  </si>
  <si>
    <t>Mozambique</t>
  </si>
  <si>
    <t>Zambia</t>
  </si>
  <si>
    <t>Zimbabwe</t>
  </si>
  <si>
    <t>Angola</t>
  </si>
  <si>
    <t>SADC</t>
  </si>
  <si>
    <t>China</t>
  </si>
  <si>
    <t>India</t>
  </si>
  <si>
    <t>Israel</t>
  </si>
  <si>
    <t>Japan</t>
  </si>
  <si>
    <t>Asia</t>
  </si>
  <si>
    <t>Belgium</t>
  </si>
  <si>
    <t>Finland</t>
  </si>
  <si>
    <t>Sweden</t>
  </si>
  <si>
    <t>EU</t>
  </si>
  <si>
    <t>Australia</t>
  </si>
  <si>
    <t>Canada</t>
  </si>
  <si>
    <t xml:space="preserve">Table 3.1A: Total Imports by Country, Region and Principal Import Commodity Groups - January 2025 (Million Pula) </t>
  </si>
  <si>
    <t>Table 3.1B: Principal Import Commodity Groups as a Percentage of Total Imports at Country and Regional Level – January 2025</t>
  </si>
  <si>
    <t>Period</t>
  </si>
  <si>
    <t>Partner \ HS</t>
  </si>
  <si>
    <t>Iron &amp; Steel Products</t>
  </si>
  <si>
    <t>Live Cattle</t>
  </si>
  <si>
    <t>Meat &amp; Meat Products</t>
  </si>
  <si>
    <t>Anguilla</t>
  </si>
  <si>
    <t>Gold</t>
  </si>
  <si>
    <t>01022100</t>
  </si>
  <si>
    <t>Pure-bred breeding animals (cattle)</t>
  </si>
  <si>
    <t>02023090</t>
  </si>
  <si>
    <t>Other (boneless meat of bovine animals, frozen)</t>
  </si>
  <si>
    <t>Other</t>
  </si>
  <si>
    <t>03057110</t>
  </si>
  <si>
    <t>10059010</t>
  </si>
  <si>
    <t>Dried Maize (Corn) kernels or grains fit for human consumption, not further prepared or processed and not packaged as seeds (excluding pop corn (ZEA MAYS EVERTA))</t>
  </si>
  <si>
    <t>10059090</t>
  </si>
  <si>
    <t>Other (Maize (Corn))</t>
  </si>
  <si>
    <t>10063000</t>
  </si>
  <si>
    <t>Semi-milled or wholly milled rice, whether or not polished or glazed</t>
  </si>
  <si>
    <t>10079000</t>
  </si>
  <si>
    <t>Other (Grain Sorghum )</t>
  </si>
  <si>
    <t>11031390</t>
  </si>
  <si>
    <t>Other (Groats and meal of maize (corn))</t>
  </si>
  <si>
    <t>15121910</t>
  </si>
  <si>
    <t>Sunflower-seed or safflower oil and fractions thereof,  Marketed and supplied for use in the process of cooking food</t>
  </si>
  <si>
    <t>17011300</t>
  </si>
  <si>
    <t>19011000</t>
  </si>
  <si>
    <t>Preparations suitable for infants or young children, put up for retail sale</t>
  </si>
  <si>
    <t>20099010</t>
  </si>
  <si>
    <t>Mixtures of  Fruit juices</t>
  </si>
  <si>
    <t>21069090</t>
  </si>
  <si>
    <t>Other Food preparations not elsewhere specified or included</t>
  </si>
  <si>
    <t>22029990</t>
  </si>
  <si>
    <t>Other  non-alcoholic beverages, not including fruit or vegetable juices of heading  20.09)</t>
  </si>
  <si>
    <t>22030090</t>
  </si>
  <si>
    <t>Other Beer made from malt, With an alcohol content of 5 per cent or less</t>
  </si>
  <si>
    <t>Other Beer made from malt, With an alcohol content exceeding 5 per cent</t>
  </si>
  <si>
    <t>22060081</t>
  </si>
  <si>
    <t>Other fermented apple or pear beverages, unfortified, with an alcoholic strength of at least 2.5 per cent by volume but not exceeding 15 per cent by volume, With an alcohol content of 5 per cent or less</t>
  </si>
  <si>
    <t>23023000</t>
  </si>
  <si>
    <t>Bran, sharps and other residues, Of wheat</t>
  </si>
  <si>
    <t>23040000</t>
  </si>
  <si>
    <t>Oil-cake and other solid residues, whether or not ground or in the form of pellets, resulting from the extraction of soya-bean oil</t>
  </si>
  <si>
    <t>24022090</t>
  </si>
  <si>
    <t>Other Cigarettes containing tobacco</t>
  </si>
  <si>
    <t>24031930</t>
  </si>
  <si>
    <t>25010090</t>
  </si>
  <si>
    <t>Other Salt, pure sodium chloride or sea water</t>
  </si>
  <si>
    <t>25232900</t>
  </si>
  <si>
    <t>Other Portland cement</t>
  </si>
  <si>
    <t>26030000</t>
  </si>
  <si>
    <t>27011200</t>
  </si>
  <si>
    <t>Bituminous coal</t>
  </si>
  <si>
    <t>27011900</t>
  </si>
  <si>
    <t>Other coal</t>
  </si>
  <si>
    <t>27101202</t>
  </si>
  <si>
    <t>Petrol, as defined in Additional Note 1(b)</t>
  </si>
  <si>
    <t>27101230</t>
  </si>
  <si>
    <t>Distillate fuel, as defined in Additional Note 1(g)</t>
  </si>
  <si>
    <t>27111390</t>
  </si>
  <si>
    <t>Other Butanes, Liquefied</t>
  </si>
  <si>
    <t>27160000</t>
  </si>
  <si>
    <t>28362000</t>
  </si>
  <si>
    <t>30049099</t>
  </si>
  <si>
    <t>Other medicaments consisting of mixed or unmixed products for therapeutic or prophylactic uses</t>
  </si>
  <si>
    <t>33049990</t>
  </si>
  <si>
    <t>Other Beauty or make-up preparations and preparations for the care of the skin (other than medicaments), including sunscreen or sun tan preparations</t>
  </si>
  <si>
    <t>38221900</t>
  </si>
  <si>
    <t>39172300</t>
  </si>
  <si>
    <t>Tubes, pipes and hoses, rigid, Of polymers of vinyl chloride</t>
  </si>
  <si>
    <t>39174000</t>
  </si>
  <si>
    <t>Fittings</t>
  </si>
  <si>
    <t>39232117</t>
  </si>
  <si>
    <t>Flat bags, with a thickness of 24 microns or more (excluding immediate packings, zip-lock bags and household bags including refuse bags and refuse bin liners), Of polymers of ethylene</t>
  </si>
  <si>
    <t>39251000</t>
  </si>
  <si>
    <t>Reservoirs, tanks, vats and similar containers, of a capacity exceeding 300 li</t>
  </si>
  <si>
    <t>Other clothing accessories</t>
  </si>
  <si>
    <t>44071100</t>
  </si>
  <si>
    <t>Coniferous Wood sawn or chipped lengthwise,  sliced or peeled, whether or not planed, sanded or finger-jointed,  of a thickness exceeding 6 mm, Of pine (Pinus spp.)</t>
  </si>
  <si>
    <t>58081000</t>
  </si>
  <si>
    <t>61159600</t>
  </si>
  <si>
    <t>Other Panty hose, tights, stockings, socks and other hosieryand footwear without applied soles, knitted or crocheted, Of synthetic fibres</t>
  </si>
  <si>
    <t>62171090</t>
  </si>
  <si>
    <t>63019000</t>
  </si>
  <si>
    <t>Other blankets and travelling rugs</t>
  </si>
  <si>
    <t>63026090</t>
  </si>
  <si>
    <t>Other Toilet linen and kitchen linen, of terry towelling or similar terry fabrics, of cotton</t>
  </si>
  <si>
    <t>Other footwear</t>
  </si>
  <si>
    <t>64059090</t>
  </si>
  <si>
    <t>68101100</t>
  </si>
  <si>
    <t>Building blocks and bricks</t>
  </si>
  <si>
    <t>68129100</t>
  </si>
  <si>
    <t>Clothing, clothing accessories, footwear and headgear</t>
  </si>
  <si>
    <t>72043000</t>
  </si>
  <si>
    <t>72044900</t>
  </si>
  <si>
    <t>72142000</t>
  </si>
  <si>
    <t>73219000</t>
  </si>
  <si>
    <t>74040010</t>
  </si>
  <si>
    <t>74040090</t>
  </si>
  <si>
    <t>76020090</t>
  </si>
  <si>
    <t>Other aluminium waste and scrap</t>
  </si>
  <si>
    <t>78020000</t>
  </si>
  <si>
    <t>84091000</t>
  </si>
  <si>
    <t>Parts suitable for use solely or principally with the engines of heading 84.07 or 84.08: For aircraft engines</t>
  </si>
  <si>
    <t>84212100</t>
  </si>
  <si>
    <t>Filtering or purifying machinery and apparatus for liquids : For filtering or purifying water</t>
  </si>
  <si>
    <t>84295190</t>
  </si>
  <si>
    <t>84295200</t>
  </si>
  <si>
    <t>Machinery with a 360 degrees revolving superstructure</t>
  </si>
  <si>
    <t>84305000</t>
  </si>
  <si>
    <t>Other machinery, self-propelled</t>
  </si>
  <si>
    <t>84311090</t>
  </si>
  <si>
    <t>84314300</t>
  </si>
  <si>
    <t>PARTS FOR BORING OR SINKING MACHINERY OF SUBHEADING 8430.41 OR 8430.49</t>
  </si>
  <si>
    <t>84314990</t>
  </si>
  <si>
    <t>84433900</t>
  </si>
  <si>
    <t>84713090</t>
  </si>
  <si>
    <t>Other portable automatic data processing machines, of a mass not exceeding 10 kg, consisting of at least a central processing unit, a keyboard and a display</t>
  </si>
  <si>
    <t>84834000</t>
  </si>
  <si>
    <t>Gears and gearing (excluding toothed wheels, chain sprockets and other transmission elements presented separately); ball or roller screws; gear boxes and other speed changers, including torque converters</t>
  </si>
  <si>
    <t>85071099</t>
  </si>
  <si>
    <t>Other lead-acid, of a kind used for starting piston engines</t>
  </si>
  <si>
    <t>85171310</t>
  </si>
  <si>
    <t>85176290</t>
  </si>
  <si>
    <t>85285990</t>
  </si>
  <si>
    <t>85372090</t>
  </si>
  <si>
    <t>85442090</t>
  </si>
  <si>
    <t>85443000</t>
  </si>
  <si>
    <t>Ignition wiring sets and other wiring sets of a kind used in vehicles, aircraft or ships</t>
  </si>
  <si>
    <t>85444290</t>
  </si>
  <si>
    <t>85444990</t>
  </si>
  <si>
    <t>85446090</t>
  </si>
  <si>
    <t>87012920</t>
  </si>
  <si>
    <t>87032290</t>
  </si>
  <si>
    <t>87032390</t>
  </si>
  <si>
    <t>87032490</t>
  </si>
  <si>
    <t>87033390</t>
  </si>
  <si>
    <t>87041090</t>
  </si>
  <si>
    <t>87042181</t>
  </si>
  <si>
    <t>Other, double-cab, of a vehicle mass not exceeding 2 000 kg or a G.V.M. not exceeding 3 500 kg, or of a mass not exceeding 1 600 kg or a G.V.M. not exceeding 3 500 kg per chassis fitted with a cab</t>
  </si>
  <si>
    <t>87042183</t>
  </si>
  <si>
    <t>Other (excluding double-cab), of a vehicle mass not exceeding 2 000 kg  or a G.V.M. not exceeding 3 500 kg, or of a mass not exceeding 1 600 kg or a G.V.M. not exceeding 3 500 kg per chassis fitted with a cab</t>
  </si>
  <si>
    <t>87043181</t>
  </si>
  <si>
    <t>Other, double-cab, of a vehicle mass not exceeding 2 000 kg or a G.V.M. not exceeding 3 500 kg,  or of a mass not exceeding 1 600 kg or a G.V.M. not exceeding 3 500 kg per chasis fitted with a cab</t>
  </si>
  <si>
    <t>87052000</t>
  </si>
  <si>
    <t>87059000</t>
  </si>
  <si>
    <t>87089990</t>
  </si>
  <si>
    <t>Parts and accessories</t>
  </si>
  <si>
    <t>90268000</t>
  </si>
  <si>
    <t>Other instruments and apparatus</t>
  </si>
  <si>
    <t>90319000</t>
  </si>
  <si>
    <t>94032000</t>
  </si>
  <si>
    <t>Other metal furniture</t>
  </si>
  <si>
    <t>Tlokweng Gate</t>
  </si>
  <si>
    <t>Martins Drift</t>
  </si>
  <si>
    <t>Kazungula Bridge</t>
  </si>
  <si>
    <t>Pioneer Gate</t>
  </si>
  <si>
    <t>Jan</t>
  </si>
  <si>
    <t>% Contribution</t>
  </si>
  <si>
    <t>Coal</t>
  </si>
  <si>
    <t xml:space="preserve">Copper </t>
  </si>
  <si>
    <t>Plastic &amp; Plastic Products</t>
  </si>
  <si>
    <t xml:space="preserve">Salt &amp; Soda Ash </t>
  </si>
  <si>
    <t>Textiles</t>
  </si>
  <si>
    <t>Total</t>
  </si>
  <si>
    <t>Table 2.2 Principal Export Commodity Groups – January 2023 to January 2025 (Million Pula)</t>
  </si>
  <si>
    <t xml:space="preserve">Jan </t>
  </si>
  <si>
    <t>FLOWTYPE</t>
  </si>
  <si>
    <t>IMPORTS</t>
  </si>
  <si>
    <t>TOTAL EXPORTS</t>
  </si>
  <si>
    <t>71021000</t>
  </si>
  <si>
    <t>71022100</t>
  </si>
  <si>
    <t>71022900</t>
  </si>
  <si>
    <t>71023100</t>
  </si>
  <si>
    <t>71023900</t>
  </si>
  <si>
    <t>Table 2.3: Diamonds Trade – January 2023 to January 2025 (Million Pula)</t>
  </si>
  <si>
    <t>USA</t>
  </si>
  <si>
    <t>Other SADC</t>
  </si>
  <si>
    <t>Other Africa</t>
  </si>
  <si>
    <t>Africa</t>
  </si>
  <si>
    <t>Other Asia</t>
  </si>
  <si>
    <t>Other EU</t>
  </si>
  <si>
    <t>Rest of the World</t>
  </si>
  <si>
    <t>World</t>
  </si>
  <si>
    <t>Table 3.2A: Total Exports by Country, Region and Principal Export Commodity Groups – January 2025 (Million Pula)</t>
  </si>
  <si>
    <t>Table 3.2B: Principal Export Commodity Groups as a Percentage of Total Exports at Country and Regional Level – January 2025</t>
  </si>
  <si>
    <t>UAE</t>
  </si>
  <si>
    <t>Eswatini</t>
  </si>
  <si>
    <t>Rank</t>
  </si>
  <si>
    <t>HS Code</t>
  </si>
  <si>
    <t>Description</t>
  </si>
  <si>
    <t>BW Pula (Million)</t>
  </si>
  <si>
    <t>Contribution (%) Against Total Non-Diamonds Imports</t>
  </si>
  <si>
    <t>Contribution (%) Against Total Imports</t>
  </si>
  <si>
    <t xml:space="preserve">Table 4.1: Top Imported Goods (Excluding Diamonds) – January 2025 (Million Pula) </t>
  </si>
  <si>
    <t>Table 4.1 : Top Imported Goods (Excluding Diamonds) – January 2025 (Million Pula)  Continued</t>
  </si>
  <si>
    <t>Top 50 Imported Non-Diamond Goods</t>
  </si>
  <si>
    <t>Other Non-Diamond Imports Goods</t>
  </si>
  <si>
    <t>Total Non-Diamond Imports</t>
  </si>
  <si>
    <t>Diamonds Imports</t>
  </si>
  <si>
    <t>Total Imports</t>
  </si>
  <si>
    <t>Contribution (%) Against Total Non-Diamonds Exports</t>
  </si>
  <si>
    <t>Contribution (%) Against Total Exports</t>
  </si>
  <si>
    <t xml:space="preserve">Table 4.2: Top Exported Goods (Excluding Diamonds) – January 2025 (Million Pula) </t>
  </si>
  <si>
    <t>Table 4.2: Top Exported Goods (Excluding Diamonds) – January 2025(Million Pula) Continued</t>
  </si>
  <si>
    <t>Top 50 Exported Non-Diamond Goods</t>
  </si>
  <si>
    <t>Other Non-Diamond Exports Goods</t>
  </si>
  <si>
    <t>Total Non-Diamond Exports</t>
  </si>
  <si>
    <t>Diamonds Exports</t>
  </si>
  <si>
    <t>Total Exports</t>
  </si>
  <si>
    <t>Flow Type</t>
  </si>
  <si>
    <t>Imports</t>
  </si>
  <si>
    <t>Mode of Transport</t>
  </si>
  <si>
    <t>BW Pula (Million</t>
  </si>
  <si>
    <t xml:space="preserve">Rail </t>
  </si>
  <si>
    <t xml:space="preserve">Road </t>
  </si>
  <si>
    <t xml:space="preserve">Air </t>
  </si>
  <si>
    <t>Table B: Trade by Mode of Transport –  January 2025 (Million Pula)</t>
  </si>
  <si>
    <t>Border Post</t>
  </si>
  <si>
    <t>BW Pula(Million)</t>
  </si>
  <si>
    <t>10</t>
  </si>
  <si>
    <t>Cereals</t>
  </si>
  <si>
    <t>11</t>
  </si>
  <si>
    <t>Products of the milling industry; malt, starches, inulin, wheat gluten</t>
  </si>
  <si>
    <t>22</t>
  </si>
  <si>
    <t>Beverages, spirits and vinegar</t>
  </si>
  <si>
    <t>25</t>
  </si>
  <si>
    <t>Salt; sulphur; earths, stone; plastering materials, lime and cement</t>
  </si>
  <si>
    <t>26</t>
  </si>
  <si>
    <t>Ores, slag and ash</t>
  </si>
  <si>
    <t>27</t>
  </si>
  <si>
    <t>Mineral fuels, mineral oils and products of their distillation; bituminous substances; mineral waxes</t>
  </si>
  <si>
    <t>28</t>
  </si>
  <si>
    <t>31</t>
  </si>
  <si>
    <t>Fertilizers</t>
  </si>
  <si>
    <t>39</t>
  </si>
  <si>
    <t>Plastics and articles thereof</t>
  </si>
  <si>
    <t>73</t>
  </si>
  <si>
    <t>Iron or steel articles</t>
  </si>
  <si>
    <t>74</t>
  </si>
  <si>
    <t>84</t>
  </si>
  <si>
    <t>Nuclear reactors, boilers, machinery and mechanical appliances; parts thereof</t>
  </si>
  <si>
    <t>85</t>
  </si>
  <si>
    <t>Electrical machinery and equipment and parts thereof; sound recorders and reproducers; television image and sound recorders and reproducers, parts and accessories of such articles</t>
  </si>
  <si>
    <t>87</t>
  </si>
  <si>
    <t>Vehicles; other than railway or tramway rolling stock, and parts and accessories thereof</t>
  </si>
  <si>
    <t>Table C1: Transit Trade by Border Post-January 2025 (Million Pula)</t>
  </si>
  <si>
    <t>Ramatlabama</t>
  </si>
  <si>
    <t xml:space="preserve">Kazungula Road </t>
  </si>
  <si>
    <t xml:space="preserve">Mamuno </t>
  </si>
  <si>
    <t xml:space="preserve">Ramokgwebana </t>
  </si>
  <si>
    <t xml:space="preserve">Ngoma </t>
  </si>
  <si>
    <t>Chapter</t>
  </si>
  <si>
    <t>Table C2: Transit Trade by Chapter – January 2025(Million Pula)</t>
  </si>
  <si>
    <t>Other Diagnostic or laboratory reagents</t>
  </si>
  <si>
    <t>Other Vehicles with motorcycle-type handlebars and hand-operated controls</t>
  </si>
  <si>
    <t>Other Special purpose motor vehicles</t>
  </si>
  <si>
    <t>Telephone sets Designed for use when carried in the hand or on the person</t>
  </si>
  <si>
    <t xml:space="preserve">OTHER Parts suitable for use solely or principally with the machinery of headings 84.25 to 84.30: </t>
  </si>
  <si>
    <t>OTHER Machine which perform two or more of the function of printing, copying or facsimile transmission</t>
  </si>
  <si>
    <t xml:space="preserve"> Road tractors for semi-trailers K62Of a vehicle mass exceeding 1 600 kg</t>
  </si>
  <si>
    <t xml:space="preserve">Other Used vehicles: </t>
  </si>
  <si>
    <t>Other Parts suitable for use solely or principally with the machinery of headings 84.25 to 84.30:</t>
  </si>
  <si>
    <t>Electrical Energy</t>
  </si>
  <si>
    <t xml:space="preserve">Other Motor vehicles for the transport of goods </t>
  </si>
  <si>
    <t>Apparatus designed for use when carried in the hand or on te person ( excluding two-way radios</t>
  </si>
  <si>
    <t>Other vehicles Of a cylinder capacity exceeding 1500 cc but not exceeding 3 000 cc</t>
  </si>
  <si>
    <t>Other vehicles Of a cylinder capacity exceeding 2 500 cc</t>
  </si>
  <si>
    <t xml:space="preserve">Other parts and accessories of unmachined cast metal </t>
  </si>
  <si>
    <t xml:space="preserve">Other electric conductors, for a voltage  exceeding 1 000 V </t>
  </si>
  <si>
    <t>Other ignition wiring sets  and other wiring sets of a kind used in vehicles, aircraft or ships</t>
  </si>
  <si>
    <t xml:space="preserve">Other Machinery with a 360º revolving super structure </t>
  </si>
  <si>
    <t xml:space="preserve">Other Parts suitable for use solely or principally with the apparatus of heading  85.35, 85.36 or 85.37: </t>
  </si>
  <si>
    <t>Cane Sugar Specified In Subheading Note 2 To This Chapter</t>
  </si>
  <si>
    <t>Copper Ores And Concentrates</t>
  </si>
  <si>
    <t>Disodium Carbonate</t>
  </si>
  <si>
    <t>Other Ignition wiring sets</t>
  </si>
  <si>
    <t xml:space="preserve">Other Dumpers designed for off-highway use </t>
  </si>
  <si>
    <t>Other Ferrous waste and scrap</t>
  </si>
  <si>
    <t>Other bars and rods of iron or non-alloy steel,Containing indentations, ribs, grooves or other deformations produced during the rolling process or twisted after rolling</t>
  </si>
  <si>
    <t>Copper waste and scrap Of refined copper</t>
  </si>
  <si>
    <t>Mobile Drilling Derricks</t>
  </si>
  <si>
    <t>Other parts and accessories:NES</t>
  </si>
  <si>
    <t>Other Co-axial cable and other co-axial electric conductors :</t>
  </si>
  <si>
    <t>Parts For Boring Or Sinking Machinery Of Subheading 8430.41 Or 8430.49</t>
  </si>
  <si>
    <t>Cigarette Tobbaco</t>
  </si>
  <si>
    <t>Other Copper waste and scrap:</t>
  </si>
  <si>
    <t>Waste And Scrap Of Tinned Iron Or Steel</t>
  </si>
  <si>
    <t>Other electric conductors, for a voltage exceeding 1 000 V</t>
  </si>
  <si>
    <t>Parts Stoves, ranges, grates, cookers (</t>
  </si>
  <si>
    <t>Other Monitors and projectors</t>
  </si>
  <si>
    <t>Braids in Piece</t>
  </si>
  <si>
    <t>Fish fins, heads, tails, maws and other edible fish offal Dried, whether or not salted but not smoked</t>
  </si>
  <si>
    <t>Lead Waste and Scrap</t>
  </si>
  <si>
    <t>Difference (P million)</t>
  </si>
  <si>
    <t>Difference as %</t>
  </si>
  <si>
    <t>Imports (CIF)</t>
  </si>
  <si>
    <t>Table A: Data Revision: October, November and December 2024 (Million Pula)</t>
  </si>
  <si>
    <t>As at December 2024 Digest (P Million)</t>
  </si>
  <si>
    <t>Copper &amp; articles thereof</t>
  </si>
  <si>
    <t>Inorganic chemicals; organic &amp; inorganic compounds of precious metals; of rare earth metals, of radio-active elements &amp; of isotopes</t>
  </si>
  <si>
    <t>As at January 2025 Digest (P Million)</t>
  </si>
  <si>
    <t>Coal New</t>
  </si>
  <si>
    <t>Copper</t>
  </si>
  <si>
    <t>Machinery &amp; Electrical Products</t>
  </si>
  <si>
    <t>Plastic &amp; Rubber Products</t>
  </si>
  <si>
    <t>Salt &amp; Soda Ash</t>
  </si>
  <si>
    <t>Textile EXPORT</t>
  </si>
  <si>
    <t>Vehicles &amp; Transport Equipment</t>
  </si>
  <si>
    <t>Chapter New</t>
  </si>
  <si>
    <t>CONGOTHE DEMOCRATIC REPUBLIC OF THE</t>
  </si>
  <si>
    <t>TANZANIA UNITED REPUBLIC OF</t>
  </si>
  <si>
    <t>Mauritius</t>
  </si>
  <si>
    <t>Malawi</t>
  </si>
  <si>
    <t>Morocco</t>
  </si>
  <si>
    <t>Kenya</t>
  </si>
  <si>
    <t>South Sudan</t>
  </si>
  <si>
    <t>Nigeria</t>
  </si>
  <si>
    <t>Ghana</t>
  </si>
  <si>
    <t>Rwanda</t>
  </si>
  <si>
    <t>AFRICA</t>
  </si>
  <si>
    <t>United Arab Emirates</t>
  </si>
  <si>
    <t>HONG KONG</t>
  </si>
  <si>
    <t>Sri Lanka</t>
  </si>
  <si>
    <t>Cambodia</t>
  </si>
  <si>
    <t>Viet Nam</t>
  </si>
  <si>
    <t>Pakistan</t>
  </si>
  <si>
    <t>Lebanon</t>
  </si>
  <si>
    <t>Malaysia</t>
  </si>
  <si>
    <t>KOREAREPUBLIC OF</t>
  </si>
  <si>
    <t>Indonesia</t>
  </si>
  <si>
    <t>Turkey</t>
  </si>
  <si>
    <t>Singapore</t>
  </si>
  <si>
    <t>Qatar</t>
  </si>
  <si>
    <t>Germany</t>
  </si>
  <si>
    <t>Netherlands</t>
  </si>
  <si>
    <t>Czech Republic</t>
  </si>
  <si>
    <t>Poland</t>
  </si>
  <si>
    <t>Ireland</t>
  </si>
  <si>
    <t>France</t>
  </si>
  <si>
    <t>Spain</t>
  </si>
  <si>
    <t>Hungary</t>
  </si>
  <si>
    <t>Italy</t>
  </si>
  <si>
    <t>Austria</t>
  </si>
  <si>
    <t>Denmark</t>
  </si>
  <si>
    <t>Greece</t>
  </si>
  <si>
    <t>Slovenia</t>
  </si>
  <si>
    <t>United States of America</t>
  </si>
  <si>
    <t>United Kingdom</t>
  </si>
  <si>
    <t>Paraguay</t>
  </si>
  <si>
    <t>Serbia</t>
  </si>
  <si>
    <t>Bosnia and Herzegovina</t>
  </si>
  <si>
    <t>Switzerland</t>
  </si>
  <si>
    <t>New Zealand</t>
  </si>
  <si>
    <t>Antigua and Barbuda</t>
  </si>
  <si>
    <t>Brazil</t>
  </si>
  <si>
    <t>Grenada</t>
  </si>
  <si>
    <t>Guernsey</t>
  </si>
  <si>
    <t>Globe</t>
  </si>
  <si>
    <t>39232990</t>
  </si>
  <si>
    <t>Other Sacks and bags (including cones), Of other plastics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</si>
</sst>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_);[Red]\(#,##0.0\)"/>
    <numFmt numFmtId="166" formatCode="#,##0.0"/>
  </numFmts>
  <fonts count="10" x14ac:knownFonts="1">
    <font>
      <sz val="11"/>
      <color theme="1"/>
      <name val="Calibri"/>
      <family val="2"/>
      <scheme val="minor"/>
    </font>
    <font>
      <sz val="10"/>
      <color theme="1"/>
      <name val="Century Gothic"/>
      <family val="2"/>
    </font>
    <font>
      <b/>
      <sz val="10"/>
      <color theme="1"/>
      <name val="Century Gothic"/>
      <family val="2"/>
    </font>
    <font>
      <b/>
      <sz val="8"/>
      <color theme="1"/>
      <name val="Century Gothic"/>
      <family val="2"/>
    </font>
    <font>
      <sz val="8"/>
      <color theme="1"/>
      <name val="Century Gothic"/>
      <family val="2"/>
    </font>
    <font>
      <b/>
      <i/>
      <sz val="8"/>
      <color theme="1"/>
      <name val="Century Gothic"/>
      <family val="2"/>
    </font>
    <font>
      <b/>
      <i/>
      <sz val="10"/>
      <color theme="1"/>
      <name val="Century Gothic"/>
      <family val="2"/>
    </font>
    <font>
      <sz val="11"/>
      <color theme="1"/>
      <name val="Calibri"/>
      <family val="2"/>
      <scheme val="minor"/>
    </font>
    <font>
      <b/>
      <sz val="11"/>
      <color theme="1"/>
      <name val="Calibri"/>
      <family val="2"/>
      <scheme val="minor"/>
    </font>
    <font>
      <sz val="11"/>
      <color theme="1"/>
      <name val="Century Gothic"/>
      <family val="2"/>
    </font>
  </fonts>
  <fills count="2">
    <fill>
      <patternFill patternType="none"/>
    </fill>
    <fill>
      <patternFill patternType="gray125"/>
    </fill>
  </fills>
  <borders count="27">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167">
    <xf numFmtId="0" fontId="0" fillId="0" borderId="0" xfId="0"/>
    <xf numFmtId="0" fontId="1" fillId="0" borderId="0" xfId="0" applyFont="1"/>
    <xf numFmtId="165" fontId="1" fillId="0" borderId="0" xfId="0" applyNumberFormat="1" applyFont="1"/>
    <xf numFmtId="0" fontId="2" fillId="0" borderId="0" xfId="0" applyFont="1"/>
    <xf numFmtId="0" fontId="3" fillId="0" borderId="1" xfId="0" applyFont="1" applyBorder="1" applyAlignment="1">
      <alignment wrapText="1"/>
    </xf>
    <xf numFmtId="0" fontId="3" fillId="0" borderId="1" xfId="0" applyFont="1" applyBorder="1" applyAlignment="1">
      <alignment horizontal="right" wrapText="1"/>
    </xf>
    <xf numFmtId="0" fontId="4" fillId="0" borderId="0" xfId="0" applyFont="1"/>
    <xf numFmtId="0" fontId="3" fillId="0" borderId="2" xfId="0" applyFont="1" applyBorder="1"/>
    <xf numFmtId="0" fontId="4" fillId="0" borderId="0" xfId="0" applyFont="1" applyBorder="1"/>
    <xf numFmtId="0" fontId="3" fillId="0" borderId="3" xfId="0" applyFont="1" applyBorder="1"/>
    <xf numFmtId="165" fontId="4" fillId="0" borderId="0" xfId="0" applyNumberFormat="1" applyFont="1"/>
    <xf numFmtId="165" fontId="3" fillId="0" borderId="2" xfId="0" applyNumberFormat="1" applyFont="1" applyBorder="1"/>
    <xf numFmtId="165" fontId="3" fillId="0" borderId="3" xfId="0" applyNumberFormat="1" applyFont="1" applyBorder="1"/>
    <xf numFmtId="165" fontId="3" fillId="0" borderId="4" xfId="0" applyNumberFormat="1" applyFont="1" applyBorder="1"/>
    <xf numFmtId="165" fontId="2" fillId="0" borderId="0" xfId="0" applyNumberFormat="1" applyFont="1"/>
    <xf numFmtId="0" fontId="3" fillId="0" borderId="0" xfId="0" applyFont="1" applyBorder="1"/>
    <xf numFmtId="165" fontId="2" fillId="0" borderId="2" xfId="0" applyNumberFormat="1" applyFont="1" applyBorder="1"/>
    <xf numFmtId="0" fontId="1" fillId="0" borderId="0" xfId="0" applyFont="1" applyFill="1"/>
    <xf numFmtId="165" fontId="1" fillId="0" borderId="0" xfId="0" applyNumberFormat="1" applyFont="1"/>
    <xf numFmtId="165" fontId="1" fillId="0" borderId="0" xfId="0" applyNumberFormat="1" applyFont="1" applyBorder="1"/>
    <xf numFmtId="0" fontId="1" fillId="0" borderId="0" xfId="0" applyFont="1"/>
    <xf numFmtId="165" fontId="1" fillId="0" borderId="0" xfId="0" applyNumberFormat="1" applyFont="1"/>
    <xf numFmtId="0" fontId="2" fillId="0" borderId="0" xfId="0" applyFont="1"/>
    <xf numFmtId="0" fontId="0" fillId="0" borderId="0" xfId="0"/>
    <xf numFmtId="0" fontId="3" fillId="0" borderId="1" xfId="0" applyFont="1" applyBorder="1"/>
    <xf numFmtId="165" fontId="1" fillId="0" borderId="1" xfId="0" applyNumberFormat="1" applyFont="1" applyBorder="1"/>
    <xf numFmtId="165" fontId="1" fillId="0" borderId="3" xfId="0" applyNumberFormat="1" applyFont="1" applyBorder="1"/>
    <xf numFmtId="0" fontId="3" fillId="0" borderId="0" xfId="0" applyFont="1" applyAlignment="1">
      <alignment horizontal="left"/>
    </xf>
    <xf numFmtId="0" fontId="5" fillId="0" borderId="3" xfId="0" applyFont="1" applyBorder="1" applyAlignment="1">
      <alignment horizontal="left"/>
    </xf>
    <xf numFmtId="0" fontId="5" fillId="0" borderId="0" xfId="0" applyFont="1" applyBorder="1" applyAlignment="1">
      <alignment horizontal="left"/>
    </xf>
    <xf numFmtId="165" fontId="2" fillId="0" borderId="1" xfId="0" applyNumberFormat="1" applyFont="1" applyBorder="1" applyAlignment="1">
      <alignment horizontal="left" wrapText="1"/>
    </xf>
    <xf numFmtId="165" fontId="2" fillId="0" borderId="1" xfId="0" applyNumberFormat="1" applyFont="1" applyBorder="1" applyAlignment="1">
      <alignment horizontal="right" wrapText="1"/>
    </xf>
    <xf numFmtId="165" fontId="2" fillId="0" borderId="1" xfId="0" applyNumberFormat="1" applyFont="1" applyFill="1" applyBorder="1" applyAlignment="1">
      <alignment horizontal="right" wrapText="1"/>
    </xf>
    <xf numFmtId="165" fontId="1" fillId="0" borderId="0" xfId="0" applyNumberFormat="1" applyFont="1" applyAlignment="1">
      <alignment horizontal="left"/>
    </xf>
    <xf numFmtId="165" fontId="2" fillId="0" borderId="1" xfId="0" applyNumberFormat="1" applyFont="1" applyBorder="1" applyAlignment="1">
      <alignment horizontal="left"/>
    </xf>
    <xf numFmtId="165" fontId="1" fillId="0" borderId="3" xfId="0" applyNumberFormat="1" applyFont="1" applyBorder="1" applyAlignment="1">
      <alignment horizontal="left"/>
    </xf>
    <xf numFmtId="165" fontId="1" fillId="0" borderId="0" xfId="0" applyNumberFormat="1" applyFont="1" applyBorder="1" applyAlignment="1">
      <alignment horizontal="left"/>
    </xf>
    <xf numFmtId="165" fontId="2" fillId="0" borderId="3" xfId="0" applyNumberFormat="1" applyFont="1" applyBorder="1" applyAlignment="1">
      <alignment horizontal="left"/>
    </xf>
    <xf numFmtId="165" fontId="2" fillId="0" borderId="0" xfId="0" applyNumberFormat="1" applyFont="1" applyAlignment="1">
      <alignment horizontal="left"/>
    </xf>
    <xf numFmtId="165" fontId="6" fillId="0" borderId="0" xfId="0" applyNumberFormat="1" applyFont="1" applyBorder="1" applyAlignment="1">
      <alignment horizontal="left"/>
    </xf>
    <xf numFmtId="0" fontId="6" fillId="0" borderId="3" xfId="0" applyNumberFormat="1" applyFont="1" applyBorder="1" applyAlignment="1">
      <alignment horizontal="left"/>
    </xf>
    <xf numFmtId="165" fontId="6" fillId="0" borderId="3" xfId="0" applyNumberFormat="1" applyFont="1" applyBorder="1"/>
    <xf numFmtId="165" fontId="6" fillId="0" borderId="0" xfId="0" applyNumberFormat="1" applyFont="1" applyBorder="1"/>
    <xf numFmtId="165" fontId="6" fillId="0" borderId="5" xfId="0" applyNumberFormat="1" applyFont="1" applyBorder="1" applyAlignment="1">
      <alignment horizontal="left"/>
    </xf>
    <xf numFmtId="165" fontId="6" fillId="0" borderId="5" xfId="0" applyNumberFormat="1" applyFont="1" applyBorder="1"/>
    <xf numFmtId="165" fontId="2" fillId="0" borderId="3" xfId="0" applyNumberFormat="1" applyFont="1" applyBorder="1"/>
    <xf numFmtId="165" fontId="2" fillId="0" borderId="1" xfId="0" applyNumberFormat="1" applyFont="1" applyBorder="1"/>
    <xf numFmtId="0" fontId="4" fillId="0" borderId="0" xfId="0" applyFont="1" applyFill="1" applyAlignment="1">
      <alignment horizontal="left"/>
    </xf>
    <xf numFmtId="0" fontId="3" fillId="0" borderId="2" xfId="0" applyFont="1" applyBorder="1" applyAlignment="1">
      <alignment horizontal="left"/>
    </xf>
    <xf numFmtId="0" fontId="4" fillId="0" borderId="0" xfId="0" applyFont="1" applyAlignment="1">
      <alignment horizontal="left"/>
    </xf>
    <xf numFmtId="0" fontId="4" fillId="0" borderId="0" xfId="0" applyFont="1" applyBorder="1" applyAlignment="1">
      <alignment horizontal="left"/>
    </xf>
    <xf numFmtId="0" fontId="3" fillId="0" borderId="0" xfId="0" applyFont="1" applyBorder="1" applyAlignment="1">
      <alignment horizontal="left"/>
    </xf>
    <xf numFmtId="0" fontId="5" fillId="0" borderId="5" xfId="0" applyFont="1" applyBorder="1" applyAlignment="1">
      <alignment horizontal="left"/>
    </xf>
    <xf numFmtId="165" fontId="2" fillId="0" borderId="5" xfId="0" applyNumberFormat="1" applyFont="1" applyBorder="1" applyAlignment="1">
      <alignment horizontal="left"/>
    </xf>
    <xf numFmtId="165" fontId="2" fillId="0" borderId="5" xfId="0" applyNumberFormat="1" applyFont="1" applyBorder="1" applyAlignment="1">
      <alignment horizontal="right"/>
    </xf>
    <xf numFmtId="165" fontId="1" fillId="0" borderId="2" xfId="0" applyNumberFormat="1" applyFont="1" applyBorder="1"/>
    <xf numFmtId="165" fontId="1" fillId="0" borderId="0" xfId="0" applyNumberFormat="1" applyFont="1" applyFill="1"/>
    <xf numFmtId="165" fontId="2" fillId="0" borderId="1" xfId="0" applyNumberFormat="1" applyFont="1" applyBorder="1" applyAlignment="1">
      <alignment wrapText="1"/>
    </xf>
    <xf numFmtId="165" fontId="3" fillId="0" borderId="0" xfId="0" applyNumberFormat="1" applyFont="1"/>
    <xf numFmtId="165" fontId="3" fillId="0" borderId="6" xfId="0" applyNumberFormat="1" applyFont="1" applyBorder="1"/>
    <xf numFmtId="165" fontId="2" fillId="0" borderId="6" xfId="0" applyNumberFormat="1" applyFont="1" applyBorder="1" applyAlignment="1">
      <alignment wrapText="1"/>
    </xf>
    <xf numFmtId="165" fontId="2" fillId="0" borderId="0" xfId="0" quotePrefix="1" applyNumberFormat="1" applyFont="1"/>
    <xf numFmtId="165" fontId="1" fillId="0" borderId="0" xfId="0" quotePrefix="1" applyNumberFormat="1" applyFont="1"/>
    <xf numFmtId="165" fontId="2" fillId="0" borderId="6" xfId="0" applyNumberFormat="1" applyFont="1" applyBorder="1"/>
    <xf numFmtId="38" fontId="1" fillId="0" borderId="0" xfId="0" applyNumberFormat="1" applyFont="1" applyAlignment="1">
      <alignment horizontal="left"/>
    </xf>
    <xf numFmtId="165" fontId="1" fillId="0" borderId="6" xfId="0" applyNumberFormat="1" applyFont="1" applyBorder="1"/>
    <xf numFmtId="165" fontId="1" fillId="0" borderId="7" xfId="0" applyNumberFormat="1" applyFont="1" applyBorder="1"/>
    <xf numFmtId="165" fontId="2" fillId="0" borderId="8" xfId="0" quotePrefix="1" applyNumberFormat="1" applyFont="1" applyBorder="1" applyAlignment="1"/>
    <xf numFmtId="165" fontId="2" fillId="0" borderId="9" xfId="0" quotePrefix="1" applyNumberFormat="1" applyFont="1" applyBorder="1" applyAlignment="1"/>
    <xf numFmtId="165" fontId="2" fillId="0" borderId="9" xfId="0" applyNumberFormat="1" applyFont="1" applyBorder="1"/>
    <xf numFmtId="165" fontId="1" fillId="0" borderId="12" xfId="0" applyNumberFormat="1" applyFont="1" applyBorder="1"/>
    <xf numFmtId="165" fontId="2" fillId="0" borderId="14" xfId="0" applyNumberFormat="1" applyFont="1" applyBorder="1"/>
    <xf numFmtId="165" fontId="1" fillId="0" borderId="15" xfId="0" applyNumberFormat="1" applyFont="1" applyBorder="1"/>
    <xf numFmtId="165" fontId="1" fillId="0" borderId="14" xfId="0" applyNumberFormat="1" applyFont="1" applyBorder="1"/>
    <xf numFmtId="165" fontId="2" fillId="0" borderId="10" xfId="0" applyNumberFormat="1" applyFont="1" applyBorder="1"/>
    <xf numFmtId="165" fontId="2" fillId="0" borderId="12" xfId="0" applyNumberFormat="1" applyFont="1" applyBorder="1"/>
    <xf numFmtId="165" fontId="2" fillId="0" borderId="15" xfId="0" applyNumberFormat="1" applyFont="1" applyBorder="1"/>
    <xf numFmtId="165" fontId="2" fillId="0" borderId="8" xfId="0" applyNumberFormat="1" applyFont="1" applyBorder="1" applyAlignment="1">
      <alignment wrapText="1"/>
    </xf>
    <xf numFmtId="165" fontId="2" fillId="0" borderId="9" xfId="0" applyNumberFormat="1" applyFont="1" applyBorder="1" applyAlignment="1">
      <alignment wrapText="1"/>
    </xf>
    <xf numFmtId="165" fontId="2" fillId="0" borderId="9" xfId="0" applyNumberFormat="1" applyFont="1" applyBorder="1" applyAlignment="1">
      <alignment horizontal="center" wrapText="1"/>
    </xf>
    <xf numFmtId="165" fontId="2" fillId="0" borderId="10" xfId="0" applyNumberFormat="1" applyFont="1" applyBorder="1" applyAlignment="1">
      <alignment horizontal="center" wrapText="1"/>
    </xf>
    <xf numFmtId="38" fontId="1" fillId="0" borderId="11" xfId="0" applyNumberFormat="1" applyFont="1" applyBorder="1" applyAlignment="1">
      <alignment horizontal="left"/>
    </xf>
    <xf numFmtId="38" fontId="1" fillId="0" borderId="13" xfId="0" applyNumberFormat="1" applyFont="1" applyBorder="1" applyAlignment="1">
      <alignment horizontal="left"/>
    </xf>
    <xf numFmtId="165" fontId="2" fillId="0" borderId="8" xfId="0" quotePrefix="1" applyNumberFormat="1" applyFont="1" applyBorder="1" applyAlignment="1">
      <alignment wrapText="1"/>
    </xf>
    <xf numFmtId="165" fontId="2" fillId="0" borderId="9" xfId="0" applyNumberFormat="1" applyFont="1" applyBorder="1" applyAlignment="1">
      <alignment horizontal="left" wrapText="1"/>
    </xf>
    <xf numFmtId="165" fontId="2" fillId="0" borderId="10" xfId="0" applyNumberFormat="1" applyFont="1" applyBorder="1" applyAlignment="1">
      <alignment wrapText="1"/>
    </xf>
    <xf numFmtId="38" fontId="1" fillId="0" borderId="16" xfId="0" applyNumberFormat="1" applyFont="1" applyBorder="1" applyAlignment="1">
      <alignment horizontal="left"/>
    </xf>
    <xf numFmtId="165" fontId="1" fillId="0" borderId="17" xfId="0" applyNumberFormat="1" applyFont="1" applyBorder="1"/>
    <xf numFmtId="0" fontId="3" fillId="0" borderId="0" xfId="0" applyFont="1"/>
    <xf numFmtId="166" fontId="3" fillId="0" borderId="0" xfId="0" applyNumberFormat="1" applyFont="1" applyAlignment="1">
      <alignment horizontal="right"/>
    </xf>
    <xf numFmtId="166" fontId="4" fillId="0" borderId="0" xfId="0" applyNumberFormat="1" applyFont="1" applyAlignment="1">
      <alignment horizontal="right"/>
    </xf>
    <xf numFmtId="165" fontId="3" fillId="0" borderId="12" xfId="0" applyNumberFormat="1" applyFont="1" applyBorder="1"/>
    <xf numFmtId="165" fontId="3" fillId="0" borderId="15" xfId="0" applyNumberFormat="1" applyFont="1" applyBorder="1"/>
    <xf numFmtId="38" fontId="3" fillId="0" borderId="0" xfId="0" quotePrefix="1" applyNumberFormat="1" applyFont="1" applyAlignment="1">
      <alignment horizontal="left"/>
    </xf>
    <xf numFmtId="38" fontId="4" fillId="0" borderId="0" xfId="0" quotePrefix="1" applyNumberFormat="1" applyFont="1" applyAlignment="1">
      <alignment horizontal="left"/>
    </xf>
    <xf numFmtId="165" fontId="3" fillId="0" borderId="8" xfId="0" applyNumberFormat="1" applyFont="1" applyBorder="1" applyAlignment="1"/>
    <xf numFmtId="165" fontId="3" fillId="0" borderId="9" xfId="0" applyNumberFormat="1" applyFont="1" applyBorder="1" applyAlignment="1"/>
    <xf numFmtId="165" fontId="3" fillId="0" borderId="10" xfId="0" applyNumberFormat="1" applyFont="1" applyBorder="1" applyAlignment="1"/>
    <xf numFmtId="165" fontId="3" fillId="0" borderId="14" xfId="0" applyNumberFormat="1" applyFont="1" applyBorder="1"/>
    <xf numFmtId="166" fontId="3" fillId="0" borderId="6" xfId="0" applyNumberFormat="1" applyFont="1" applyBorder="1" applyAlignment="1">
      <alignment horizontal="right"/>
    </xf>
    <xf numFmtId="38" fontId="3" fillId="0" borderId="8" xfId="0" quotePrefix="1" applyNumberFormat="1" applyFont="1" applyBorder="1" applyAlignment="1">
      <alignment horizontal="left"/>
    </xf>
    <xf numFmtId="0" fontId="3" fillId="0" borderId="9" xfId="0" applyFont="1" applyBorder="1" applyAlignment="1"/>
    <xf numFmtId="0" fontId="3" fillId="0" borderId="9" xfId="0" applyFont="1" applyBorder="1" applyAlignment="1">
      <alignment horizontal="left"/>
    </xf>
    <xf numFmtId="166" fontId="3" fillId="0" borderId="9" xfId="0" applyNumberFormat="1" applyFont="1" applyBorder="1" applyAlignment="1">
      <alignment horizontal="right"/>
    </xf>
    <xf numFmtId="166" fontId="3" fillId="0" borderId="10" xfId="0" applyNumberFormat="1" applyFont="1" applyBorder="1" applyAlignment="1">
      <alignment horizontal="right"/>
    </xf>
    <xf numFmtId="166" fontId="3" fillId="0" borderId="14" xfId="0" applyNumberFormat="1" applyFont="1" applyFill="1" applyBorder="1" applyAlignment="1">
      <alignment horizontal="right"/>
    </xf>
    <xf numFmtId="165" fontId="2" fillId="0" borderId="8" xfId="0" applyNumberFormat="1" applyFont="1" applyBorder="1"/>
    <xf numFmtId="165" fontId="2" fillId="0" borderId="11" xfId="0" applyNumberFormat="1" applyFont="1" applyBorder="1"/>
    <xf numFmtId="165" fontId="1" fillId="0" borderId="11" xfId="0" applyNumberFormat="1" applyFont="1" applyBorder="1"/>
    <xf numFmtId="165" fontId="2" fillId="0" borderId="13" xfId="0" applyNumberFormat="1" applyFont="1" applyBorder="1"/>
    <xf numFmtId="166" fontId="2" fillId="0" borderId="0" xfId="0" applyNumberFormat="1" applyFont="1"/>
    <xf numFmtId="166" fontId="0" fillId="0" borderId="0" xfId="0" applyNumberFormat="1"/>
    <xf numFmtId="0" fontId="3" fillId="0" borderId="8" xfId="0" applyFont="1" applyBorder="1" applyAlignment="1">
      <alignment wrapText="1"/>
    </xf>
    <xf numFmtId="0" fontId="3" fillId="0" borderId="9" xfId="0" applyFont="1" applyBorder="1" applyAlignment="1">
      <alignment wrapText="1"/>
    </xf>
    <xf numFmtId="166" fontId="3" fillId="0" borderId="9" xfId="0" applyNumberFormat="1" applyFont="1" applyBorder="1" applyAlignment="1">
      <alignment wrapText="1"/>
    </xf>
    <xf numFmtId="166" fontId="3" fillId="0" borderId="10" xfId="0" applyNumberFormat="1" applyFont="1" applyBorder="1" applyAlignment="1">
      <alignment wrapText="1"/>
    </xf>
    <xf numFmtId="165" fontId="2" fillId="0" borderId="22" xfId="0" applyNumberFormat="1" applyFont="1" applyBorder="1"/>
    <xf numFmtId="165" fontId="2" fillId="0" borderId="23" xfId="0" applyNumberFormat="1" applyFont="1" applyBorder="1"/>
    <xf numFmtId="0" fontId="9" fillId="0" borderId="0" xfId="0" applyFont="1"/>
    <xf numFmtId="0" fontId="8" fillId="0" borderId="0" xfId="0" applyFont="1"/>
    <xf numFmtId="165" fontId="2" fillId="0" borderId="16" xfId="1" applyNumberFormat="1" applyFont="1" applyBorder="1" applyAlignment="1">
      <alignment horizontal="left"/>
    </xf>
    <xf numFmtId="165" fontId="2" fillId="0" borderId="8" xfId="1" applyNumberFormat="1" applyFont="1" applyBorder="1" applyAlignment="1">
      <alignment horizontal="left"/>
    </xf>
    <xf numFmtId="165" fontId="2" fillId="0" borderId="9" xfId="1" applyNumberFormat="1" applyFont="1" applyBorder="1" applyAlignment="1">
      <alignment horizontal="left" wrapText="1"/>
    </xf>
    <xf numFmtId="165" fontId="2" fillId="0" borderId="10" xfId="1" applyNumberFormat="1" applyFont="1" applyBorder="1" applyAlignment="1">
      <alignment horizontal="left" wrapText="1"/>
    </xf>
    <xf numFmtId="165" fontId="2" fillId="0" borderId="6" xfId="0" applyNumberFormat="1" applyFont="1" applyBorder="1" applyAlignment="1">
      <alignment horizontal="right" wrapText="1"/>
    </xf>
    <xf numFmtId="165" fontId="1" fillId="0" borderId="6" xfId="0" applyNumberFormat="1" applyFont="1" applyBorder="1" applyAlignment="1">
      <alignment horizontal="right"/>
    </xf>
    <xf numFmtId="165" fontId="2" fillId="0" borderId="6" xfId="0" applyNumberFormat="1" applyFont="1" applyBorder="1" applyAlignment="1">
      <alignment horizontal="right"/>
    </xf>
    <xf numFmtId="165" fontId="1" fillId="0" borderId="0" xfId="0" applyNumberFormat="1" applyFont="1" applyAlignment="1">
      <alignment horizontal="right"/>
    </xf>
    <xf numFmtId="165" fontId="2" fillId="0" borderId="0" xfId="0" applyNumberFormat="1" applyFont="1" applyAlignment="1">
      <alignment horizontal="right"/>
    </xf>
    <xf numFmtId="165" fontId="6" fillId="0" borderId="3" xfId="0" applyNumberFormat="1" applyFont="1" applyBorder="1" applyAlignment="1">
      <alignment horizontal="right"/>
    </xf>
    <xf numFmtId="165" fontId="6" fillId="0" borderId="0" xfId="0" applyNumberFormat="1" applyFont="1" applyBorder="1" applyAlignment="1">
      <alignment horizontal="right"/>
    </xf>
    <xf numFmtId="165" fontId="6" fillId="0" borderId="5" xfId="0" applyNumberFormat="1" applyFont="1" applyBorder="1" applyAlignment="1">
      <alignment horizontal="right"/>
    </xf>
    <xf numFmtId="165" fontId="1" fillId="0" borderId="13" xfId="0" applyNumberFormat="1" applyFont="1" applyBorder="1"/>
    <xf numFmtId="165" fontId="1" fillId="0" borderId="5" xfId="0" applyNumberFormat="1" applyFont="1" applyBorder="1"/>
    <xf numFmtId="165" fontId="1" fillId="0" borderId="26" xfId="0" applyNumberFormat="1" applyFont="1" applyBorder="1"/>
    <xf numFmtId="165" fontId="1" fillId="0" borderId="6" xfId="0" applyNumberFormat="1" applyFont="1" applyBorder="1" applyAlignment="1"/>
    <xf numFmtId="165" fontId="1" fillId="0" borderId="6" xfId="1" applyNumberFormat="1" applyFont="1" applyBorder="1" applyAlignment="1"/>
    <xf numFmtId="165" fontId="1" fillId="0" borderId="6" xfId="1" applyNumberFormat="1" applyFont="1" applyFill="1" applyBorder="1" applyAlignment="1"/>
    <xf numFmtId="165" fontId="1" fillId="0" borderId="6" xfId="1" applyNumberFormat="1" applyFont="1" applyBorder="1" applyAlignment="1">
      <alignment horizontal="left"/>
    </xf>
    <xf numFmtId="165" fontId="1" fillId="0" borderId="6" xfId="1" applyNumberFormat="1" applyFont="1" applyBorder="1" applyAlignment="1">
      <alignment horizontal="left" wrapText="1"/>
    </xf>
    <xf numFmtId="165" fontId="1" fillId="0" borderId="0" xfId="0" applyNumberFormat="1" applyFont="1"/>
    <xf numFmtId="165" fontId="2" fillId="0" borderId="7" xfId="1" applyNumberFormat="1" applyFont="1" applyBorder="1" applyAlignment="1">
      <alignment horizontal="left" wrapText="1"/>
    </xf>
    <xf numFmtId="165" fontId="2" fillId="0" borderId="7" xfId="1" applyNumberFormat="1" applyFont="1" applyBorder="1" applyAlignment="1">
      <alignment horizontal="left"/>
    </xf>
    <xf numFmtId="165" fontId="2" fillId="0" borderId="17" xfId="1" applyNumberFormat="1" applyFont="1" applyBorder="1" applyAlignment="1">
      <alignment horizontal="left"/>
    </xf>
    <xf numFmtId="165" fontId="2" fillId="0" borderId="1" xfId="0" applyNumberFormat="1" applyFont="1" applyBorder="1" applyAlignment="1">
      <alignment horizontal="center"/>
    </xf>
    <xf numFmtId="165" fontId="2" fillId="0" borderId="11" xfId="0" quotePrefix="1" applyNumberFormat="1" applyFont="1" applyBorder="1" applyAlignment="1">
      <alignment horizontal="left"/>
    </xf>
    <xf numFmtId="165" fontId="2" fillId="0" borderId="6" xfId="0" quotePrefix="1" applyNumberFormat="1" applyFont="1" applyBorder="1" applyAlignment="1">
      <alignment horizontal="left"/>
    </xf>
    <xf numFmtId="165" fontId="2" fillId="0" borderId="6" xfId="0" applyNumberFormat="1" applyFont="1" applyBorder="1" applyAlignment="1">
      <alignment horizontal="center"/>
    </xf>
    <xf numFmtId="165" fontId="2" fillId="0" borderId="14" xfId="0" applyNumberFormat="1" applyFont="1" applyBorder="1" applyAlignment="1">
      <alignment horizontal="center"/>
    </xf>
    <xf numFmtId="165" fontId="2" fillId="0" borderId="13" xfId="0" quotePrefix="1" applyNumberFormat="1" applyFont="1" applyBorder="1" applyAlignment="1">
      <alignment horizontal="left"/>
    </xf>
    <xf numFmtId="165" fontId="2" fillId="0" borderId="14" xfId="0" quotePrefix="1" applyNumberFormat="1" applyFont="1" applyBorder="1" applyAlignment="1">
      <alignment horizontal="left"/>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xf>
    <xf numFmtId="0" fontId="3" fillId="0" borderId="6" xfId="0" applyFont="1" applyBorder="1" applyAlignment="1">
      <alignment horizontal="left"/>
    </xf>
    <xf numFmtId="165" fontId="3" fillId="0" borderId="6" xfId="0" applyNumberFormat="1" applyFont="1" applyBorder="1" applyAlignment="1">
      <alignment horizontal="center"/>
    </xf>
    <xf numFmtId="165" fontId="3" fillId="0" borderId="14" xfId="0" applyNumberFormat="1" applyFont="1" applyBorder="1" applyAlignment="1">
      <alignment horizontal="center"/>
    </xf>
    <xf numFmtId="0" fontId="3" fillId="0" borderId="13" xfId="0" applyFont="1" applyFill="1" applyBorder="1" applyAlignment="1">
      <alignment horizontal="left"/>
    </xf>
    <xf numFmtId="0" fontId="3" fillId="0" borderId="14" xfId="0" applyFont="1" applyFill="1" applyBorder="1" applyAlignment="1">
      <alignment horizontal="left"/>
    </xf>
    <xf numFmtId="0" fontId="3" fillId="0" borderId="24" xfId="0" applyFont="1" applyBorder="1" applyAlignment="1">
      <alignment horizontal="left"/>
    </xf>
    <xf numFmtId="0" fontId="3" fillId="0" borderId="2" xfId="0" applyFont="1" applyBorder="1" applyAlignment="1">
      <alignment horizontal="left"/>
    </xf>
    <xf numFmtId="0" fontId="3" fillId="0" borderId="25" xfId="0" applyFont="1" applyBorder="1" applyAlignment="1">
      <alignment horizontal="left"/>
    </xf>
    <xf numFmtId="165" fontId="2" fillId="0" borderId="18" xfId="0" applyNumberFormat="1" applyFont="1" applyBorder="1" applyAlignment="1">
      <alignment horizontal="center"/>
    </xf>
    <xf numFmtId="165" fontId="2" fillId="0" borderId="19" xfId="0" applyNumberFormat="1" applyFont="1" applyBorder="1" applyAlignment="1">
      <alignment horizontal="center"/>
    </xf>
    <xf numFmtId="165" fontId="2" fillId="0" borderId="20" xfId="0" applyNumberFormat="1" applyFont="1" applyBorder="1" applyAlignment="1">
      <alignment horizontal="center"/>
    </xf>
    <xf numFmtId="165" fontId="2" fillId="0" borderId="21" xfId="0" applyNumberFormat="1" applyFont="1" applyBorder="1" applyAlignment="1">
      <alignment horizontal="left"/>
    </xf>
    <xf numFmtId="165" fontId="2" fillId="0" borderId="22" xfId="0" applyNumberFormat="1"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
  <sheetViews>
    <sheetView workbookViewId="0">
      <selection activeCell="J17" sqref="J17"/>
    </sheetView>
  </sheetViews>
  <sheetFormatPr defaultRowHeight="14.5" x14ac:dyDescent="0.35"/>
  <sheetData>
    <row r="3" spans="2:14" x14ac:dyDescent="0.35">
      <c r="B3" s="119" t="s">
        <v>370</v>
      </c>
      <c r="C3" s="119"/>
      <c r="D3" s="119"/>
      <c r="E3" s="119"/>
      <c r="F3" s="119"/>
      <c r="G3" s="119"/>
      <c r="H3" s="119"/>
      <c r="I3" s="23"/>
      <c r="J3" s="23"/>
      <c r="K3" s="23"/>
      <c r="L3" s="23"/>
      <c r="M3" s="23"/>
      <c r="N3" s="23"/>
    </row>
    <row r="4" spans="2:14" ht="38.25" customHeight="1" thickBot="1" x14ac:dyDescent="0.4">
      <c r="B4" s="120" t="s">
        <v>73</v>
      </c>
      <c r="C4" s="141" t="s">
        <v>371</v>
      </c>
      <c r="D4" s="141"/>
      <c r="E4" s="141"/>
      <c r="F4" s="141" t="s">
        <v>374</v>
      </c>
      <c r="G4" s="141"/>
      <c r="H4" s="141"/>
      <c r="I4" s="141" t="s">
        <v>367</v>
      </c>
      <c r="J4" s="141"/>
      <c r="K4" s="141"/>
      <c r="L4" s="142" t="s">
        <v>368</v>
      </c>
      <c r="M4" s="142"/>
      <c r="N4" s="143"/>
    </row>
    <row r="5" spans="2:14" ht="26" x14ac:dyDescent="0.35">
      <c r="B5" s="121" t="s">
        <v>0</v>
      </c>
      <c r="C5" s="122" t="s">
        <v>369</v>
      </c>
      <c r="D5" s="122" t="s">
        <v>282</v>
      </c>
      <c r="E5" s="122" t="s">
        <v>12</v>
      </c>
      <c r="F5" s="122" t="s">
        <v>369</v>
      </c>
      <c r="G5" s="122" t="s">
        <v>282</v>
      </c>
      <c r="H5" s="122" t="s">
        <v>12</v>
      </c>
      <c r="I5" s="122" t="s">
        <v>369</v>
      </c>
      <c r="J5" s="122" t="s">
        <v>282</v>
      </c>
      <c r="K5" s="122" t="s">
        <v>12</v>
      </c>
      <c r="L5" s="122" t="s">
        <v>369</v>
      </c>
      <c r="M5" s="122" t="s">
        <v>282</v>
      </c>
      <c r="N5" s="123" t="s">
        <v>12</v>
      </c>
    </row>
    <row r="6" spans="2:14" s="23" customFormat="1" x14ac:dyDescent="0.35">
      <c r="B6" s="138" t="s">
        <v>25</v>
      </c>
      <c r="C6" s="139">
        <v>7927.2449999999999</v>
      </c>
      <c r="D6" s="139">
        <v>3117.6619999999998</v>
      </c>
      <c r="E6" s="135">
        <f>D6-C6</f>
        <v>-4809.5830000000005</v>
      </c>
      <c r="F6" s="65">
        <v>8059.8649999999998</v>
      </c>
      <c r="G6" s="139">
        <v>5096.933</v>
      </c>
      <c r="H6" s="136">
        <f>G6-F6</f>
        <v>-2962.9319999999998</v>
      </c>
      <c r="I6" s="137">
        <f t="shared" ref="I6:K6" si="0">F6-C6</f>
        <v>132.61999999999989</v>
      </c>
      <c r="J6" s="137">
        <f t="shared" si="0"/>
        <v>1979.2710000000002</v>
      </c>
      <c r="K6" s="137">
        <f t="shared" si="0"/>
        <v>1846.6510000000007</v>
      </c>
      <c r="L6" s="136">
        <f t="shared" ref="L6:N6" si="1">I6/C6*100</f>
        <v>1.6729645671352391</v>
      </c>
      <c r="M6" s="136">
        <f t="shared" si="1"/>
        <v>63.485746690949831</v>
      </c>
      <c r="N6" s="136">
        <f t="shared" si="1"/>
        <v>-38.395241333812116</v>
      </c>
    </row>
  </sheetData>
  <mergeCells count="4">
    <mergeCell ref="C4:E4"/>
    <mergeCell ref="F4:H4"/>
    <mergeCell ref="I4:K4"/>
    <mergeCell ref="L4:N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F16"/>
  <sheetViews>
    <sheetView topLeftCell="A8" workbookViewId="0">
      <selection activeCell="A33" sqref="A33"/>
    </sheetView>
  </sheetViews>
  <sheetFormatPr defaultColWidth="9.1796875" defaultRowHeight="12.5" x14ac:dyDescent="0.25"/>
  <cols>
    <col min="1" max="1" width="9.1796875" style="21"/>
    <col min="2" max="2" width="17.1796875" style="21" customWidth="1"/>
    <col min="3" max="3" width="9.1796875" style="21"/>
    <col min="4" max="4" width="15.453125" style="21" customWidth="1"/>
    <col min="5" max="5" width="9.1796875" style="21"/>
    <col min="6" max="6" width="15" style="21" customWidth="1"/>
    <col min="7" max="16384" width="9.1796875" style="21"/>
  </cols>
  <sheetData>
    <row r="9" spans="2:6" x14ac:dyDescent="0.25">
      <c r="B9" s="14" t="s">
        <v>290</v>
      </c>
      <c r="C9" s="14"/>
      <c r="D9" s="14"/>
      <c r="E9" s="14"/>
      <c r="F9" s="14"/>
    </row>
    <row r="10" spans="2:6" ht="13" thickBot="1" x14ac:dyDescent="0.3"/>
    <row r="11" spans="2:6" x14ac:dyDescent="0.25">
      <c r="B11" s="106" t="s">
        <v>283</v>
      </c>
      <c r="C11" s="162" t="s">
        <v>284</v>
      </c>
      <c r="D11" s="162"/>
      <c r="E11" s="163" t="s">
        <v>282</v>
      </c>
      <c r="F11" s="164"/>
    </row>
    <row r="12" spans="2:6" x14ac:dyDescent="0.25">
      <c r="B12" s="107" t="s">
        <v>285</v>
      </c>
      <c r="C12" s="63" t="s">
        <v>264</v>
      </c>
      <c r="D12" s="63" t="s">
        <v>231</v>
      </c>
      <c r="E12" s="63" t="s">
        <v>286</v>
      </c>
      <c r="F12" s="75" t="s">
        <v>231</v>
      </c>
    </row>
    <row r="13" spans="2:6" x14ac:dyDescent="0.25">
      <c r="B13" s="108" t="s">
        <v>288</v>
      </c>
      <c r="C13" s="65">
        <v>4989.3809999999994</v>
      </c>
      <c r="D13" s="65">
        <f>C13/C$16*100</f>
        <v>74.992424675117761</v>
      </c>
      <c r="E13" s="65">
        <v>1470.769</v>
      </c>
      <c r="F13" s="70">
        <f>E13/E$16*100</f>
        <v>48.340058510188996</v>
      </c>
    </row>
    <row r="14" spans="2:6" x14ac:dyDescent="0.25">
      <c r="B14" s="108" t="s">
        <v>289</v>
      </c>
      <c r="C14" s="65">
        <v>834.59900000000005</v>
      </c>
      <c r="D14" s="65">
        <f>C14/C$16*100</f>
        <v>12.544362244821276</v>
      </c>
      <c r="E14" s="65">
        <v>1548.924</v>
      </c>
      <c r="F14" s="70">
        <f>E14/E$16*100</f>
        <v>50.9087945067077</v>
      </c>
    </row>
    <row r="15" spans="2:6" x14ac:dyDescent="0.25">
      <c r="B15" s="108" t="s">
        <v>287</v>
      </c>
      <c r="C15" s="65">
        <v>829.2</v>
      </c>
      <c r="D15" s="65">
        <f>C15/C$16*100</f>
        <v>12.463213080060966</v>
      </c>
      <c r="E15" s="65">
        <v>22.853999999999999</v>
      </c>
      <c r="F15" s="70">
        <f>E15/E$16*100</f>
        <v>0.75114698310330119</v>
      </c>
    </row>
    <row r="16" spans="2:6" ht="13" thickBot="1" x14ac:dyDescent="0.3">
      <c r="B16" s="109" t="s">
        <v>237</v>
      </c>
      <c r="C16" s="71">
        <f>SUM(C13:C15)</f>
        <v>6653.1799999999994</v>
      </c>
      <c r="D16" s="71">
        <f>C16/C$16*100</f>
        <v>100</v>
      </c>
      <c r="E16" s="71">
        <f>SUM(E13:E15)</f>
        <v>3042.547</v>
      </c>
      <c r="F16" s="76">
        <f>E16/E$16*100</f>
        <v>100</v>
      </c>
    </row>
  </sheetData>
  <sortState ref="B13:F16">
    <sortCondition descending="1" ref="C13:C16"/>
  </sortState>
  <mergeCells count="2">
    <mergeCell ref="C11:D11"/>
    <mergeCell ref="E11:F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22"/>
  <sheetViews>
    <sheetView topLeftCell="A8" workbookViewId="0">
      <selection activeCell="E25" sqref="E25"/>
    </sheetView>
  </sheetViews>
  <sheetFormatPr defaultColWidth="9.1796875" defaultRowHeight="12.5" x14ac:dyDescent="0.25"/>
  <cols>
    <col min="1" max="1" width="23.1796875" style="21" customWidth="1"/>
    <col min="2" max="16384" width="9.1796875" style="21"/>
  </cols>
  <sheetData>
    <row r="10" spans="1:3" x14ac:dyDescent="0.25">
      <c r="A10" s="14" t="s">
        <v>319</v>
      </c>
      <c r="B10" s="14"/>
      <c r="C10" s="14"/>
    </row>
    <row r="12" spans="1:3" ht="37.5" x14ac:dyDescent="0.25">
      <c r="A12" s="60" t="s">
        <v>291</v>
      </c>
      <c r="B12" s="124" t="s">
        <v>292</v>
      </c>
      <c r="C12" s="124" t="s">
        <v>231</v>
      </c>
    </row>
    <row r="13" spans="1:3" x14ac:dyDescent="0.25">
      <c r="A13" s="65" t="s">
        <v>228</v>
      </c>
      <c r="B13" s="125">
        <v>8298.3150000000005</v>
      </c>
      <c r="C13" s="125">
        <f>B13/B$22*100</f>
        <v>55.553502559561593</v>
      </c>
    </row>
    <row r="14" spans="1:3" x14ac:dyDescent="0.25">
      <c r="A14" s="65" t="s">
        <v>227</v>
      </c>
      <c r="B14" s="125">
        <v>1868.345</v>
      </c>
      <c r="C14" s="125">
        <f t="shared" ref="C14:C21" si="0">B14/B$22*100</f>
        <v>12.507733044557131</v>
      </c>
    </row>
    <row r="15" spans="1:3" x14ac:dyDescent="0.25">
      <c r="A15" s="65" t="s">
        <v>226</v>
      </c>
      <c r="B15" s="125">
        <v>1683.992</v>
      </c>
      <c r="C15" s="125">
        <f t="shared" si="0"/>
        <v>11.273572271272089</v>
      </c>
    </row>
    <row r="16" spans="1:3" x14ac:dyDescent="0.25">
      <c r="A16" s="65" t="s">
        <v>229</v>
      </c>
      <c r="B16" s="125">
        <v>1501.3140000000001</v>
      </c>
      <c r="C16" s="125">
        <f t="shared" si="0"/>
        <v>10.050624872845351</v>
      </c>
    </row>
    <row r="17" spans="1:3" x14ac:dyDescent="0.25">
      <c r="A17" s="65" t="s">
        <v>320</v>
      </c>
      <c r="B17" s="125">
        <v>527.86</v>
      </c>
      <c r="C17" s="125">
        <f t="shared" si="0"/>
        <v>3.5337863001211915</v>
      </c>
    </row>
    <row r="18" spans="1:3" x14ac:dyDescent="0.25">
      <c r="A18" s="65" t="s">
        <v>321</v>
      </c>
      <c r="B18" s="125">
        <v>492.50299999999999</v>
      </c>
      <c r="C18" s="125">
        <f t="shared" si="0"/>
        <v>3.297087019604795</v>
      </c>
    </row>
    <row r="19" spans="1:3" x14ac:dyDescent="0.25">
      <c r="A19" s="65" t="s">
        <v>322</v>
      </c>
      <c r="B19" s="125">
        <v>282.26299999999998</v>
      </c>
      <c r="C19" s="125">
        <f t="shared" si="0"/>
        <v>1.889624374703724</v>
      </c>
    </row>
    <row r="20" spans="1:3" x14ac:dyDescent="0.25">
      <c r="A20" s="65" t="s">
        <v>323</v>
      </c>
      <c r="B20" s="125">
        <v>228.39599999999999</v>
      </c>
      <c r="C20" s="125">
        <f t="shared" si="0"/>
        <v>1.5290089338129043</v>
      </c>
    </row>
    <row r="21" spans="1:3" x14ac:dyDescent="0.25">
      <c r="A21" s="65" t="s">
        <v>324</v>
      </c>
      <c r="B21" s="125">
        <v>54.53</v>
      </c>
      <c r="C21" s="125">
        <f t="shared" si="0"/>
        <v>0.36505392896906103</v>
      </c>
    </row>
    <row r="22" spans="1:3" x14ac:dyDescent="0.25">
      <c r="A22" s="63" t="s">
        <v>237</v>
      </c>
      <c r="B22" s="126">
        <v>14937.519</v>
      </c>
      <c r="C22" s="126">
        <v>100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26"/>
  <sheetViews>
    <sheetView tabSelected="1" topLeftCell="A3" workbookViewId="0">
      <selection activeCell="E35" sqref="E35"/>
    </sheetView>
  </sheetViews>
  <sheetFormatPr defaultColWidth="9.1796875" defaultRowHeight="12.5" x14ac:dyDescent="0.25"/>
  <cols>
    <col min="1" max="4" width="9.1796875" style="21"/>
    <col min="5" max="5" width="59.54296875" style="21" customWidth="1"/>
    <col min="6" max="6" width="9.1796875" style="21"/>
    <col min="7" max="7" width="10.7265625" style="21" customWidth="1"/>
    <col min="8" max="16384" width="9.1796875" style="21"/>
  </cols>
  <sheetData>
    <row r="4" spans="3:7" x14ac:dyDescent="0.25">
      <c r="C4" s="22" t="s">
        <v>326</v>
      </c>
      <c r="D4" s="22"/>
      <c r="E4" s="22"/>
      <c r="F4" s="110"/>
      <c r="G4" s="22"/>
    </row>
    <row r="5" spans="3:7" ht="15" thickBot="1" x14ac:dyDescent="0.4">
      <c r="C5" s="23"/>
      <c r="D5" s="23"/>
      <c r="E5" s="23"/>
      <c r="F5" s="111"/>
      <c r="G5" s="23"/>
    </row>
    <row r="6" spans="3:7" ht="20.5" x14ac:dyDescent="0.25">
      <c r="C6" s="112" t="s">
        <v>261</v>
      </c>
      <c r="D6" s="113" t="s">
        <v>325</v>
      </c>
      <c r="E6" s="113" t="s">
        <v>263</v>
      </c>
      <c r="F6" s="114" t="s">
        <v>264</v>
      </c>
      <c r="G6" s="115" t="s">
        <v>231</v>
      </c>
    </row>
    <row r="7" spans="3:7" x14ac:dyDescent="0.25">
      <c r="C7" s="108">
        <v>1</v>
      </c>
      <c r="D7" s="65" t="s">
        <v>312</v>
      </c>
      <c r="E7" s="65" t="s">
        <v>372</v>
      </c>
      <c r="F7" s="65">
        <v>4454.9560000000001</v>
      </c>
      <c r="G7" s="70">
        <v>29.823935286709929</v>
      </c>
    </row>
    <row r="8" spans="3:7" x14ac:dyDescent="0.25">
      <c r="C8" s="108">
        <v>2</v>
      </c>
      <c r="D8" s="65" t="s">
        <v>305</v>
      </c>
      <c r="E8" s="65" t="s">
        <v>373</v>
      </c>
      <c r="F8" s="65">
        <v>2756.9720000000002</v>
      </c>
      <c r="G8" s="70">
        <v>18.456692841696135</v>
      </c>
    </row>
    <row r="9" spans="3:7" x14ac:dyDescent="0.25">
      <c r="C9" s="108">
        <v>3</v>
      </c>
      <c r="D9" s="65" t="s">
        <v>301</v>
      </c>
      <c r="E9" s="65" t="s">
        <v>302</v>
      </c>
      <c r="F9" s="65">
        <v>1607.9870000000001</v>
      </c>
      <c r="G9" s="70">
        <v>10.764752834791373</v>
      </c>
    </row>
    <row r="10" spans="3:7" x14ac:dyDescent="0.25">
      <c r="C10" s="108">
        <v>4</v>
      </c>
      <c r="D10" s="65" t="s">
        <v>313</v>
      </c>
      <c r="E10" s="65" t="s">
        <v>314</v>
      </c>
      <c r="F10" s="65">
        <v>1172.5820000000001</v>
      </c>
      <c r="G10" s="70">
        <v>7.8499113540876504</v>
      </c>
    </row>
    <row r="11" spans="3:7" x14ac:dyDescent="0.25">
      <c r="C11" s="108">
        <v>5</v>
      </c>
      <c r="D11" s="65" t="s">
        <v>293</v>
      </c>
      <c r="E11" s="65" t="s">
        <v>294</v>
      </c>
      <c r="F11" s="65">
        <v>424.21699999999998</v>
      </c>
      <c r="G11" s="70">
        <v>2.8399428312024235</v>
      </c>
    </row>
    <row r="12" spans="3:7" x14ac:dyDescent="0.25">
      <c r="C12" s="108">
        <v>6</v>
      </c>
      <c r="D12" s="65" t="s">
        <v>315</v>
      </c>
      <c r="E12" s="65" t="s">
        <v>316</v>
      </c>
      <c r="F12" s="65">
        <v>346.50099999999998</v>
      </c>
      <c r="G12" s="70">
        <v>2.3196690159858537</v>
      </c>
    </row>
    <row r="13" spans="3:7" x14ac:dyDescent="0.25">
      <c r="C13" s="108">
        <v>7</v>
      </c>
      <c r="D13" s="65" t="s">
        <v>310</v>
      </c>
      <c r="E13" s="65" t="s">
        <v>311</v>
      </c>
      <c r="F13" s="65">
        <v>345.02300000000002</v>
      </c>
      <c r="G13" s="70">
        <v>2.3097744679019323</v>
      </c>
    </row>
    <row r="14" spans="3:7" x14ac:dyDescent="0.25">
      <c r="C14" s="108">
        <v>8</v>
      </c>
      <c r="D14" s="65" t="s">
        <v>317</v>
      </c>
      <c r="E14" s="65" t="s">
        <v>318</v>
      </c>
      <c r="F14" s="65">
        <v>340.84199999999998</v>
      </c>
      <c r="G14" s="70">
        <v>2.2817845453451806</v>
      </c>
    </row>
    <row r="15" spans="3:7" x14ac:dyDescent="0.25">
      <c r="C15" s="108">
        <v>9</v>
      </c>
      <c r="D15" s="65" t="s">
        <v>303</v>
      </c>
      <c r="E15" s="65" t="s">
        <v>304</v>
      </c>
      <c r="F15" s="65">
        <v>306.01799999999997</v>
      </c>
      <c r="G15" s="70">
        <v>2.0486534611269782</v>
      </c>
    </row>
    <row r="16" spans="3:7" x14ac:dyDescent="0.25">
      <c r="C16" s="108">
        <v>10</v>
      </c>
      <c r="D16" s="65" t="s">
        <v>308</v>
      </c>
      <c r="E16" s="65" t="s">
        <v>309</v>
      </c>
      <c r="F16" s="65">
        <v>279.2</v>
      </c>
      <c r="G16" s="70">
        <v>1.8691189614553794</v>
      </c>
    </row>
    <row r="17" spans="3:7" x14ac:dyDescent="0.25">
      <c r="C17" s="108">
        <v>11</v>
      </c>
      <c r="D17" s="65" t="s">
        <v>306</v>
      </c>
      <c r="E17" s="65" t="s">
        <v>307</v>
      </c>
      <c r="F17" s="65">
        <v>254.96700000000001</v>
      </c>
      <c r="G17" s="70">
        <v>1.7068898791024134</v>
      </c>
    </row>
    <row r="18" spans="3:7" x14ac:dyDescent="0.25">
      <c r="C18" s="108">
        <v>12</v>
      </c>
      <c r="D18" s="65" t="s">
        <v>297</v>
      </c>
      <c r="E18" s="65" t="s">
        <v>298</v>
      </c>
      <c r="F18" s="65">
        <v>224.47</v>
      </c>
      <c r="G18" s="70">
        <v>1.5027261220554766</v>
      </c>
    </row>
    <row r="19" spans="3:7" x14ac:dyDescent="0.25">
      <c r="C19" s="108">
        <v>13</v>
      </c>
      <c r="D19" s="65" t="s">
        <v>299</v>
      </c>
      <c r="E19" s="65" t="s">
        <v>300</v>
      </c>
      <c r="F19" s="65">
        <v>162.09800000000001</v>
      </c>
      <c r="G19" s="70">
        <v>1.0851735150931023</v>
      </c>
    </row>
    <row r="20" spans="3:7" x14ac:dyDescent="0.25">
      <c r="C20" s="108">
        <v>14</v>
      </c>
      <c r="D20" s="65" t="s">
        <v>295</v>
      </c>
      <c r="E20" s="65" t="s">
        <v>296</v>
      </c>
      <c r="F20" s="65">
        <v>145.77199999999999</v>
      </c>
      <c r="G20" s="70">
        <v>0.97587825662347261</v>
      </c>
    </row>
    <row r="21" spans="3:7" ht="13" thickBot="1" x14ac:dyDescent="0.3">
      <c r="C21" s="132"/>
      <c r="D21" s="73"/>
      <c r="E21" s="73" t="s">
        <v>84</v>
      </c>
      <c r="F21" s="133">
        <f>F22-SUM(F7:F20)</f>
        <v>2115.913999999997</v>
      </c>
      <c r="G21" s="134">
        <f>G22-SUM(G7:G20)</f>
        <v>14.165096626822702</v>
      </c>
    </row>
    <row r="22" spans="3:7" ht="13" thickBot="1" x14ac:dyDescent="0.3">
      <c r="C22" s="165" t="s">
        <v>237</v>
      </c>
      <c r="D22" s="166"/>
      <c r="E22" s="166"/>
      <c r="F22" s="116">
        <v>14937.519</v>
      </c>
      <c r="G22" s="117">
        <v>100</v>
      </c>
    </row>
    <row r="26" spans="3:7" x14ac:dyDescent="0.25">
      <c r="F26" s="21">
        <f>F22-SUM(F7:F20)</f>
        <v>2115.913999999997</v>
      </c>
    </row>
  </sheetData>
  <mergeCells count="1">
    <mergeCell ref="C22:E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U114"/>
  <sheetViews>
    <sheetView topLeftCell="A24" workbookViewId="0">
      <selection activeCell="I46" sqref="I46"/>
    </sheetView>
  </sheetViews>
  <sheetFormatPr defaultColWidth="9.1796875" defaultRowHeight="12.5" x14ac:dyDescent="0.25"/>
  <cols>
    <col min="1" max="2" width="9.1796875" style="2"/>
    <col min="3" max="4" width="10.7265625" style="2" bestFit="1" customWidth="1"/>
    <col min="5" max="6" width="9.453125" style="2" bestFit="1" customWidth="1"/>
    <col min="7" max="7" width="10.7265625" style="2" bestFit="1" customWidth="1"/>
    <col min="8" max="8" width="9.453125" style="2" bestFit="1" customWidth="1"/>
    <col min="9" max="9" width="10.7265625" style="2" bestFit="1" customWidth="1"/>
    <col min="10" max="10" width="9.54296875" style="2" bestFit="1" customWidth="1"/>
    <col min="11" max="16384" width="9.1796875" style="2"/>
  </cols>
  <sheetData>
    <row r="6" spans="2:10" x14ac:dyDescent="0.25">
      <c r="B6" s="3" t="s">
        <v>34</v>
      </c>
      <c r="C6" s="3"/>
      <c r="D6" s="3"/>
      <c r="E6" s="3"/>
      <c r="F6" s="3"/>
      <c r="G6" s="3"/>
      <c r="H6" s="3"/>
      <c r="I6" s="3"/>
      <c r="J6" s="1"/>
    </row>
    <row r="7" spans="2:10" x14ac:dyDescent="0.25">
      <c r="B7" s="1"/>
      <c r="C7" s="1"/>
      <c r="D7" s="1"/>
      <c r="E7" s="1"/>
      <c r="F7" s="1"/>
      <c r="G7" s="1"/>
      <c r="H7" s="1"/>
      <c r="I7" s="1"/>
      <c r="J7" s="1"/>
    </row>
    <row r="8" spans="2:10" ht="21" thickBot="1" x14ac:dyDescent="0.3">
      <c r="B8" s="4" t="s">
        <v>5</v>
      </c>
      <c r="C8" s="5" t="s">
        <v>6</v>
      </c>
      <c r="D8" s="5" t="s">
        <v>7</v>
      </c>
      <c r="E8" s="5" t="s">
        <v>8</v>
      </c>
      <c r="F8" s="5" t="s">
        <v>9</v>
      </c>
      <c r="G8" s="5" t="s">
        <v>10</v>
      </c>
      <c r="H8" s="5" t="s">
        <v>11</v>
      </c>
      <c r="I8" s="5" t="s">
        <v>1</v>
      </c>
      <c r="J8" s="5" t="s">
        <v>12</v>
      </c>
    </row>
    <row r="9" spans="2:10" ht="13" x14ac:dyDescent="0.3">
      <c r="B9" s="6" t="s">
        <v>27</v>
      </c>
      <c r="C9" s="2">
        <v>6033.3490000000002</v>
      </c>
      <c r="D9" s="2">
        <v>5752.4290000000001</v>
      </c>
      <c r="E9" s="2">
        <v>279.36399999999998</v>
      </c>
      <c r="F9" s="2">
        <v>1.556</v>
      </c>
      <c r="G9" s="2">
        <v>6969.4830000000002</v>
      </c>
      <c r="H9" s="2">
        <v>0</v>
      </c>
      <c r="I9" s="2">
        <v>6969.4830000000002</v>
      </c>
      <c r="J9" s="2">
        <v>936.13400000000001</v>
      </c>
    </row>
    <row r="10" spans="2:10" ht="13" x14ac:dyDescent="0.3">
      <c r="B10" s="6" t="s">
        <v>13</v>
      </c>
      <c r="C10" s="2">
        <v>7003.799</v>
      </c>
      <c r="D10" s="2">
        <v>6709.0039999999999</v>
      </c>
      <c r="E10" s="2">
        <v>293.20499999999998</v>
      </c>
      <c r="F10" s="2">
        <v>1.59</v>
      </c>
      <c r="G10" s="2">
        <v>6097.3590000000004</v>
      </c>
      <c r="H10" s="2">
        <v>6.0570000000000004</v>
      </c>
      <c r="I10" s="2">
        <v>6103.4160000000002</v>
      </c>
      <c r="J10" s="2">
        <v>-900.38299999999981</v>
      </c>
    </row>
    <row r="11" spans="2:10" ht="13" x14ac:dyDescent="0.3">
      <c r="B11" s="6" t="s">
        <v>14</v>
      </c>
      <c r="C11" s="2">
        <v>7253.357</v>
      </c>
      <c r="D11" s="2">
        <v>6935.1840000000002</v>
      </c>
      <c r="E11" s="2">
        <v>316.26499999999999</v>
      </c>
      <c r="F11" s="2">
        <v>1.9079999999999999</v>
      </c>
      <c r="G11" s="2">
        <v>8423.4320000000007</v>
      </c>
      <c r="H11" s="2">
        <v>5.69</v>
      </c>
      <c r="I11" s="2">
        <v>8429.1219999999994</v>
      </c>
      <c r="J11" s="2">
        <v>1175.7649999999994</v>
      </c>
    </row>
    <row r="12" spans="2:10" x14ac:dyDescent="0.25">
      <c r="B12" s="7" t="s">
        <v>15</v>
      </c>
      <c r="C12" s="16">
        <v>20290.505000000001</v>
      </c>
      <c r="D12" s="16">
        <v>19396.617000000002</v>
      </c>
      <c r="E12" s="16">
        <v>888.83399999999995</v>
      </c>
      <c r="F12" s="16">
        <v>5.0540000000000003</v>
      </c>
      <c r="G12" s="16">
        <v>21490.273000000001</v>
      </c>
      <c r="H12" s="16">
        <v>11.747</v>
      </c>
      <c r="I12" s="16">
        <v>21502.02</v>
      </c>
      <c r="J12" s="16">
        <v>1211.5149999999994</v>
      </c>
    </row>
    <row r="13" spans="2:10" ht="13" x14ac:dyDescent="0.3">
      <c r="B13" s="6" t="s">
        <v>16</v>
      </c>
      <c r="C13" s="2">
        <v>6216.04</v>
      </c>
      <c r="D13" s="2">
        <v>5937.9340000000002</v>
      </c>
      <c r="E13" s="2">
        <v>276.726</v>
      </c>
      <c r="F13" s="2">
        <v>1.38</v>
      </c>
      <c r="G13" s="2">
        <v>6633.64</v>
      </c>
      <c r="H13" s="2">
        <v>2.7010000000000001</v>
      </c>
      <c r="I13" s="2">
        <v>6636.3410000000003</v>
      </c>
      <c r="J13" s="2">
        <v>420.30100000000039</v>
      </c>
    </row>
    <row r="14" spans="2:10" ht="13" x14ac:dyDescent="0.3">
      <c r="B14" s="6" t="s">
        <v>2</v>
      </c>
      <c r="C14" s="2">
        <v>6842.3810000000003</v>
      </c>
      <c r="D14" s="2">
        <v>6528.9680000000008</v>
      </c>
      <c r="E14" s="2">
        <v>312.30200000000002</v>
      </c>
      <c r="F14" s="2">
        <v>1.111</v>
      </c>
      <c r="G14" s="2">
        <v>8919.607</v>
      </c>
      <c r="H14" s="2">
        <v>3.4</v>
      </c>
      <c r="I14" s="2">
        <v>8923.0079999999998</v>
      </c>
      <c r="J14" s="2">
        <v>2080.6269999999995</v>
      </c>
    </row>
    <row r="15" spans="2:10" ht="13" x14ac:dyDescent="0.3">
      <c r="B15" s="6" t="s">
        <v>17</v>
      </c>
      <c r="C15" s="2">
        <v>6948.2190000000001</v>
      </c>
      <c r="D15" s="2">
        <v>6622.0839999999998</v>
      </c>
      <c r="E15" s="2">
        <v>324.06299999999999</v>
      </c>
      <c r="F15" s="2">
        <v>2.0720000000000001</v>
      </c>
      <c r="G15" s="2">
        <v>7596.47</v>
      </c>
      <c r="H15" s="2">
        <v>0.51300000000000001</v>
      </c>
      <c r="I15" s="2">
        <v>7596.9840000000004</v>
      </c>
      <c r="J15" s="2">
        <v>648.76500000000033</v>
      </c>
    </row>
    <row r="16" spans="2:10" x14ac:dyDescent="0.25">
      <c r="B16" s="7" t="s">
        <v>18</v>
      </c>
      <c r="C16" s="16">
        <v>20006.638999999999</v>
      </c>
      <c r="D16" s="16">
        <v>19088.985000000001</v>
      </c>
      <c r="E16" s="16">
        <v>913.09100000000001</v>
      </c>
      <c r="F16" s="16">
        <v>4.5629999999999997</v>
      </c>
      <c r="G16" s="16">
        <v>23149.718000000001</v>
      </c>
      <c r="H16" s="16">
        <v>6.6150000000000002</v>
      </c>
      <c r="I16" s="16">
        <v>23156.332999999999</v>
      </c>
      <c r="J16" s="16">
        <v>3149.6939999999995</v>
      </c>
    </row>
    <row r="17" spans="2:10" ht="13" x14ac:dyDescent="0.3">
      <c r="B17" s="6" t="s">
        <v>19</v>
      </c>
      <c r="C17" s="2">
        <v>7174.4440000000004</v>
      </c>
      <c r="D17" s="2">
        <v>6854.6820000000007</v>
      </c>
      <c r="E17" s="2">
        <v>318.06700000000001</v>
      </c>
      <c r="F17" s="2">
        <v>1.6950000000000001</v>
      </c>
      <c r="G17" s="2">
        <v>8170.357</v>
      </c>
      <c r="H17" s="2">
        <v>6.2E-2</v>
      </c>
      <c r="I17" s="2">
        <v>8170.42</v>
      </c>
      <c r="J17" s="2">
        <v>995.97599999999966</v>
      </c>
    </row>
    <row r="18" spans="2:10" ht="13" x14ac:dyDescent="0.3">
      <c r="B18" s="6" t="s">
        <v>20</v>
      </c>
      <c r="C18" s="2">
        <v>7199.11</v>
      </c>
      <c r="D18" s="2">
        <v>6863.567</v>
      </c>
      <c r="E18" s="2">
        <v>333.64100000000002</v>
      </c>
      <c r="F18" s="2">
        <v>1.9019999999999999</v>
      </c>
      <c r="G18" s="2">
        <v>7835.9489999999996</v>
      </c>
      <c r="H18" s="2">
        <v>0.45800000000000002</v>
      </c>
      <c r="I18" s="2">
        <v>7836.4070000000002</v>
      </c>
      <c r="J18" s="2">
        <v>637.29700000000048</v>
      </c>
    </row>
    <row r="19" spans="2:10" ht="13" x14ac:dyDescent="0.3">
      <c r="B19" s="6" t="s">
        <v>21</v>
      </c>
      <c r="C19" s="2">
        <v>8492.6450000000004</v>
      </c>
      <c r="D19" s="2">
        <v>8148.9960000000001</v>
      </c>
      <c r="E19" s="2">
        <v>342.04599999999999</v>
      </c>
      <c r="F19" s="2">
        <v>1.603</v>
      </c>
      <c r="G19" s="2">
        <v>5097.8450000000003</v>
      </c>
      <c r="H19" s="2">
        <v>0.107</v>
      </c>
      <c r="I19" s="2">
        <v>5097.951</v>
      </c>
      <c r="J19" s="2">
        <v>-3394.6940000000004</v>
      </c>
    </row>
    <row r="20" spans="2:10" x14ac:dyDescent="0.25">
      <c r="B20" s="7" t="s">
        <v>22</v>
      </c>
      <c r="C20" s="16">
        <v>22866.199000000001</v>
      </c>
      <c r="D20" s="16">
        <v>21867.244999999999</v>
      </c>
      <c r="E20" s="16">
        <v>993.75400000000002</v>
      </c>
      <c r="F20" s="16">
        <v>5.2</v>
      </c>
      <c r="G20" s="16">
        <v>21104.151000000002</v>
      </c>
      <c r="H20" s="16">
        <v>0.627</v>
      </c>
      <c r="I20" s="16">
        <v>21104.777999999998</v>
      </c>
      <c r="J20" s="16">
        <v>-1761.4210000000021</v>
      </c>
    </row>
    <row r="21" spans="2:10" ht="13" x14ac:dyDescent="0.3">
      <c r="B21" s="6" t="s">
        <v>23</v>
      </c>
      <c r="C21" s="2">
        <v>8601.1620000000003</v>
      </c>
      <c r="D21" s="2">
        <v>8244.8140000000003</v>
      </c>
      <c r="E21" s="2">
        <v>354.786</v>
      </c>
      <c r="F21" s="2">
        <v>1.5620000000000001</v>
      </c>
      <c r="G21" s="2">
        <v>3942.2069999999999</v>
      </c>
      <c r="H21" s="2">
        <v>3.694</v>
      </c>
      <c r="I21" s="2">
        <v>3945.9009999999998</v>
      </c>
      <c r="J21" s="2">
        <v>-4655.2610000000004</v>
      </c>
    </row>
    <row r="22" spans="2:10" ht="13" x14ac:dyDescent="0.3">
      <c r="B22" s="6" t="s">
        <v>24</v>
      </c>
      <c r="C22" s="2">
        <v>9739.5959999999995</v>
      </c>
      <c r="D22" s="2">
        <v>9365.91</v>
      </c>
      <c r="E22" s="2">
        <v>370.93099999999998</v>
      </c>
      <c r="F22" s="2">
        <v>2.7549999999999999</v>
      </c>
      <c r="G22" s="2">
        <v>3242.9760000000001</v>
      </c>
      <c r="H22" s="2">
        <v>0.44500000000000001</v>
      </c>
      <c r="I22" s="2">
        <v>3243.4209999999998</v>
      </c>
      <c r="J22" s="2">
        <v>-6496.1749999999993</v>
      </c>
    </row>
    <row r="23" spans="2:10" ht="13" x14ac:dyDescent="0.3">
      <c r="B23" s="6" t="s">
        <v>25</v>
      </c>
      <c r="C23" s="2">
        <v>6690.0050000000001</v>
      </c>
      <c r="D23" s="2">
        <v>6392.7139999999999</v>
      </c>
      <c r="E23" s="2">
        <v>295.30900000000003</v>
      </c>
      <c r="F23" s="2">
        <v>1.982</v>
      </c>
      <c r="G23" s="2">
        <v>4945.7830000000004</v>
      </c>
      <c r="H23" s="2">
        <v>0.82</v>
      </c>
      <c r="I23" s="2">
        <v>4946.6030000000001</v>
      </c>
      <c r="J23" s="2">
        <v>-1743.402</v>
      </c>
    </row>
    <row r="24" spans="2:10" x14ac:dyDescent="0.25">
      <c r="B24" s="7" t="s">
        <v>26</v>
      </c>
      <c r="C24" s="16">
        <v>25030.762999999999</v>
      </c>
      <c r="D24" s="16">
        <v>24003.438999999998</v>
      </c>
      <c r="E24" s="16">
        <v>1021.025</v>
      </c>
      <c r="F24" s="16">
        <v>6.2990000000000004</v>
      </c>
      <c r="G24" s="16">
        <v>12130.966</v>
      </c>
      <c r="H24" s="16">
        <v>4.9589999999999996</v>
      </c>
      <c r="I24" s="16">
        <v>12135.924999999999</v>
      </c>
      <c r="J24" s="16">
        <v>-12894.838</v>
      </c>
    </row>
    <row r="25" spans="2:10" x14ac:dyDescent="0.25">
      <c r="B25" s="7" t="s">
        <v>28</v>
      </c>
      <c r="C25" s="16">
        <v>88194.107000000004</v>
      </c>
      <c r="D25" s="16">
        <v>84356.286999999997</v>
      </c>
      <c r="E25" s="16">
        <v>3816.7040000000002</v>
      </c>
      <c r="F25" s="16">
        <v>21.116</v>
      </c>
      <c r="G25" s="16">
        <v>77875.107999999993</v>
      </c>
      <c r="H25" s="16">
        <v>23.946999999999999</v>
      </c>
      <c r="I25" s="16">
        <v>77899.054999999993</v>
      </c>
      <c r="J25" s="16">
        <v>-10295.052000000011</v>
      </c>
    </row>
    <row r="26" spans="2:10" ht="13" x14ac:dyDescent="0.3">
      <c r="B26" s="6" t="s">
        <v>29</v>
      </c>
      <c r="C26" s="2">
        <v>7744.55</v>
      </c>
      <c r="D26" s="2">
        <v>7424.3870000000006</v>
      </c>
      <c r="E26" s="2">
        <v>317.92500000000001</v>
      </c>
      <c r="F26" s="2">
        <v>2.238</v>
      </c>
      <c r="G26" s="2">
        <v>6189.7439999999997</v>
      </c>
      <c r="H26" s="2">
        <v>8.0000000000000002E-3</v>
      </c>
      <c r="I26" s="2">
        <v>6189.7520000000004</v>
      </c>
      <c r="J26" s="2">
        <v>-1554.7979999999998</v>
      </c>
    </row>
    <row r="27" spans="2:10" ht="13" x14ac:dyDescent="0.3">
      <c r="B27" s="6" t="s">
        <v>13</v>
      </c>
      <c r="C27" s="2">
        <v>7457.7340000000004</v>
      </c>
      <c r="D27" s="2">
        <v>7124.5120000000006</v>
      </c>
      <c r="E27" s="2">
        <v>331.43900000000002</v>
      </c>
      <c r="F27" s="2">
        <v>1.7829999999999999</v>
      </c>
      <c r="G27" s="2">
        <v>4556.4970000000003</v>
      </c>
      <c r="H27" s="2">
        <v>0.23100000000000001</v>
      </c>
      <c r="I27" s="2">
        <v>4556.7280000000001</v>
      </c>
      <c r="J27" s="2">
        <v>-2901.0060000000003</v>
      </c>
    </row>
    <row r="28" spans="2:10" ht="13" x14ac:dyDescent="0.3">
      <c r="B28" s="6" t="s">
        <v>14</v>
      </c>
      <c r="C28" s="2">
        <v>7201.9489999999996</v>
      </c>
      <c r="D28" s="2">
        <v>6898.5709999999999</v>
      </c>
      <c r="E28" s="2">
        <v>301.476</v>
      </c>
      <c r="F28" s="2">
        <v>1.9019999999999999</v>
      </c>
      <c r="G28" s="2">
        <v>6853.71</v>
      </c>
      <c r="H28" s="2">
        <v>14.367000000000001</v>
      </c>
      <c r="I28" s="2">
        <v>6868.0770000000002</v>
      </c>
      <c r="J28" s="2">
        <v>-333.87199999999939</v>
      </c>
    </row>
    <row r="29" spans="2:10" x14ac:dyDescent="0.25">
      <c r="B29" s="7" t="s">
        <v>15</v>
      </c>
      <c r="C29" s="16">
        <v>22404.233</v>
      </c>
      <c r="D29" s="16">
        <v>21447.47</v>
      </c>
      <c r="E29" s="16">
        <v>950.84</v>
      </c>
      <c r="F29" s="16">
        <v>5.923</v>
      </c>
      <c r="G29" s="16">
        <v>17599.951000000001</v>
      </c>
      <c r="H29" s="16">
        <v>14.606</v>
      </c>
      <c r="I29" s="16">
        <v>17614.556</v>
      </c>
      <c r="J29" s="16">
        <v>-4789.6769999999997</v>
      </c>
    </row>
    <row r="30" spans="2:10" ht="13" x14ac:dyDescent="0.3">
      <c r="B30" s="6" t="s">
        <v>16</v>
      </c>
      <c r="C30" s="2">
        <v>8135.9830000000002</v>
      </c>
      <c r="D30" s="2">
        <v>7750.6329999999998</v>
      </c>
      <c r="E30" s="2">
        <v>382.84100000000001</v>
      </c>
      <c r="F30" s="2">
        <v>2.5089999999999999</v>
      </c>
      <c r="G30" s="2">
        <v>6484.518</v>
      </c>
      <c r="H30" s="2">
        <v>14.412000000000001</v>
      </c>
      <c r="I30" s="2">
        <v>6498.93</v>
      </c>
      <c r="J30" s="2">
        <v>-1637.0529999999999</v>
      </c>
    </row>
    <row r="31" spans="2:10" ht="13" x14ac:dyDescent="0.3">
      <c r="B31" s="6" t="s">
        <v>2</v>
      </c>
      <c r="C31" s="2">
        <v>8492.8269999999993</v>
      </c>
      <c r="D31" s="2">
        <v>8145.6829999999991</v>
      </c>
      <c r="E31" s="2">
        <v>344.858</v>
      </c>
      <c r="F31" s="2">
        <v>2.286</v>
      </c>
      <c r="G31" s="2">
        <v>6495.0110000000004</v>
      </c>
      <c r="H31" s="2">
        <v>5.0999999999999997E-2</v>
      </c>
      <c r="I31" s="2">
        <v>6495.0619999999999</v>
      </c>
      <c r="J31" s="2">
        <v>-1997.7649999999994</v>
      </c>
    </row>
    <row r="32" spans="2:10" ht="13" x14ac:dyDescent="0.3">
      <c r="B32" s="6" t="s">
        <v>17</v>
      </c>
      <c r="C32" s="2">
        <v>8291.5630000000001</v>
      </c>
      <c r="D32" s="2">
        <v>7952.3630000000003</v>
      </c>
      <c r="E32" s="2">
        <v>336.185</v>
      </c>
      <c r="F32" s="2">
        <v>3.0150000000000001</v>
      </c>
      <c r="G32" s="2">
        <v>5382.8559999999998</v>
      </c>
      <c r="H32" s="2">
        <v>0.36099999999999999</v>
      </c>
      <c r="I32" s="2">
        <v>5383.2169999999996</v>
      </c>
      <c r="J32" s="2">
        <v>-2908.3460000000005</v>
      </c>
    </row>
    <row r="33" spans="2:10" x14ac:dyDescent="0.25">
      <c r="B33" s="7" t="s">
        <v>18</v>
      </c>
      <c r="C33" s="16">
        <v>24920.371999999999</v>
      </c>
      <c r="D33" s="16">
        <v>23848.677</v>
      </c>
      <c r="E33" s="16">
        <v>1063.884</v>
      </c>
      <c r="F33" s="16">
        <v>7.8109999999999999</v>
      </c>
      <c r="G33" s="16">
        <v>18362.384999999998</v>
      </c>
      <c r="H33" s="16">
        <v>14.824</v>
      </c>
      <c r="I33" s="16">
        <v>18377.208999999999</v>
      </c>
      <c r="J33" s="16">
        <v>-6543.1630000000005</v>
      </c>
    </row>
    <row r="34" spans="2:10" ht="13" x14ac:dyDescent="0.3">
      <c r="B34" s="6" t="s">
        <v>19</v>
      </c>
      <c r="C34" s="2">
        <v>7094.0619999999999</v>
      </c>
      <c r="D34" s="2">
        <v>6739.7849999999999</v>
      </c>
      <c r="E34" s="2">
        <v>352.26799999999997</v>
      </c>
      <c r="F34" s="2">
        <v>2.0089999999999999</v>
      </c>
      <c r="G34" s="2">
        <v>3841.8339999999998</v>
      </c>
      <c r="H34" s="2">
        <v>52.433</v>
      </c>
      <c r="I34" s="2">
        <v>3894.2669999999998</v>
      </c>
      <c r="J34" s="2">
        <v>-3199.7950000000001</v>
      </c>
    </row>
    <row r="35" spans="2:10" ht="13" x14ac:dyDescent="0.3">
      <c r="B35" s="6" t="s">
        <v>20</v>
      </c>
      <c r="C35" s="2">
        <v>8750.3739999999998</v>
      </c>
      <c r="D35" s="2">
        <v>8368.8780000000006</v>
      </c>
      <c r="E35" s="2">
        <v>379.79</v>
      </c>
      <c r="F35" s="2">
        <v>1.706</v>
      </c>
      <c r="G35" s="2">
        <v>4245.9629999999997</v>
      </c>
      <c r="H35" s="2">
        <v>1.0999999999999999E-2</v>
      </c>
      <c r="I35" s="2">
        <v>4245.9740000000002</v>
      </c>
      <c r="J35" s="2">
        <v>-4504.3999999999996</v>
      </c>
    </row>
    <row r="36" spans="2:10" ht="13" x14ac:dyDescent="0.3">
      <c r="B36" s="6" t="s">
        <v>21</v>
      </c>
      <c r="C36" s="2">
        <v>8092.6040000000003</v>
      </c>
      <c r="D36" s="2">
        <v>7752.5010000000002</v>
      </c>
      <c r="E36" s="2">
        <v>338.43</v>
      </c>
      <c r="F36" s="2">
        <v>1.673</v>
      </c>
      <c r="G36" s="2">
        <v>4081.3029999999999</v>
      </c>
      <c r="H36" s="2">
        <v>1.631</v>
      </c>
      <c r="I36" s="2">
        <v>4082.9340000000002</v>
      </c>
      <c r="J36" s="2">
        <v>-4009.67</v>
      </c>
    </row>
    <row r="37" spans="2:10" x14ac:dyDescent="0.25">
      <c r="B37" s="7" t="s">
        <v>22</v>
      </c>
      <c r="C37" s="16">
        <v>23937.040000000001</v>
      </c>
      <c r="D37" s="16">
        <v>22861.164000000001</v>
      </c>
      <c r="E37" s="16">
        <v>1070.4880000000001</v>
      </c>
      <c r="F37" s="16">
        <v>5.3879999999999999</v>
      </c>
      <c r="G37" s="16">
        <v>12169.101000000001</v>
      </c>
      <c r="H37" s="16">
        <v>54.075000000000003</v>
      </c>
      <c r="I37" s="16">
        <v>12223.175999999999</v>
      </c>
      <c r="J37" s="16">
        <v>-11713.864000000001</v>
      </c>
    </row>
    <row r="38" spans="2:10" ht="13" x14ac:dyDescent="0.3">
      <c r="B38" s="6" t="s">
        <v>23</v>
      </c>
      <c r="C38" s="2">
        <v>8476.3510000000006</v>
      </c>
      <c r="D38" s="2">
        <v>8074.6270000000004</v>
      </c>
      <c r="E38" s="2">
        <v>399.84100000000001</v>
      </c>
      <c r="F38" s="2">
        <v>1.883</v>
      </c>
      <c r="G38" s="2">
        <v>4333.3490000000002</v>
      </c>
      <c r="H38" s="2">
        <v>0.03</v>
      </c>
      <c r="I38" s="2">
        <v>4333.3789999999999</v>
      </c>
      <c r="J38" s="2">
        <v>-4142.9720000000007</v>
      </c>
    </row>
    <row r="39" spans="2:10" ht="13" x14ac:dyDescent="0.3">
      <c r="B39" s="6" t="s">
        <v>24</v>
      </c>
      <c r="C39" s="2">
        <v>9342.4660000000003</v>
      </c>
      <c r="D39" s="2">
        <v>8925.7810000000009</v>
      </c>
      <c r="E39" s="2">
        <v>414.33</v>
      </c>
      <c r="F39" s="2">
        <v>2.355</v>
      </c>
      <c r="G39" s="2">
        <v>4037.4490000000001</v>
      </c>
      <c r="H39" s="2">
        <v>0.70799999999999996</v>
      </c>
      <c r="I39" s="2">
        <v>4038.1570000000002</v>
      </c>
      <c r="J39" s="2">
        <v>-5304.3090000000002</v>
      </c>
    </row>
    <row r="40" spans="2:10" ht="13" x14ac:dyDescent="0.3">
      <c r="B40" s="6" t="s">
        <v>25</v>
      </c>
      <c r="C40" s="2">
        <v>8059.8649999999998</v>
      </c>
      <c r="D40" s="2">
        <v>7705.8649999999998</v>
      </c>
      <c r="E40" s="2">
        <v>350.99</v>
      </c>
      <c r="F40" s="2">
        <v>3.01</v>
      </c>
      <c r="G40" s="2">
        <v>5096.933</v>
      </c>
      <c r="H40" s="2">
        <v>0</v>
      </c>
      <c r="I40" s="2">
        <v>5096.933</v>
      </c>
      <c r="J40" s="2">
        <v>-2962.9319999999998</v>
      </c>
    </row>
    <row r="41" spans="2:10" x14ac:dyDescent="0.25">
      <c r="B41" s="7" t="s">
        <v>26</v>
      </c>
      <c r="C41" s="16">
        <v>25878.683000000001</v>
      </c>
      <c r="D41" s="16">
        <v>24706.275000000001</v>
      </c>
      <c r="E41" s="16">
        <v>1165.1600000000001</v>
      </c>
      <c r="F41" s="16">
        <v>7.2480000000000002</v>
      </c>
      <c r="G41" s="16">
        <v>13467.731</v>
      </c>
      <c r="H41" s="16">
        <v>0.73799999999999999</v>
      </c>
      <c r="I41" s="16">
        <v>13468.468999999999</v>
      </c>
      <c r="J41" s="16">
        <v>-12410.214000000002</v>
      </c>
    </row>
    <row r="42" spans="2:10" x14ac:dyDescent="0.25">
      <c r="B42" s="7" t="s">
        <v>30</v>
      </c>
      <c r="C42" s="16">
        <v>97140.327000000005</v>
      </c>
      <c r="D42" s="16">
        <v>92863.58600000001</v>
      </c>
      <c r="E42" s="16">
        <v>4250.3720000000003</v>
      </c>
      <c r="F42" s="16">
        <v>26.369</v>
      </c>
      <c r="G42" s="16">
        <v>61599.167000000001</v>
      </c>
      <c r="H42" s="16">
        <v>84.242999999999995</v>
      </c>
      <c r="I42" s="16">
        <v>61683.41</v>
      </c>
      <c r="J42" s="16">
        <v>-35456.917000000001</v>
      </c>
    </row>
    <row r="43" spans="2:10" ht="13" x14ac:dyDescent="0.3">
      <c r="B43" s="6" t="s">
        <v>33</v>
      </c>
      <c r="C43" s="2">
        <v>6653.1980000000003</v>
      </c>
      <c r="D43" s="2">
        <v>6324.2860000000001</v>
      </c>
      <c r="E43" s="2">
        <v>327.08699999999999</v>
      </c>
      <c r="F43" s="2">
        <v>1.825</v>
      </c>
      <c r="G43" s="2">
        <v>3042.5169999999998</v>
      </c>
      <c r="H43" s="2">
        <v>0.03</v>
      </c>
      <c r="I43" s="2">
        <v>3042.547</v>
      </c>
      <c r="J43" s="2">
        <v>-3610.6510000000003</v>
      </c>
    </row>
    <row r="44" spans="2:10" x14ac:dyDescent="0.25">
      <c r="B44" s="9" t="s">
        <v>31</v>
      </c>
      <c r="C44" s="26">
        <f>C43-C40</f>
        <v>-1406.6669999999995</v>
      </c>
      <c r="D44" s="26">
        <f t="shared" ref="D44:J44" si="0">D43-D40</f>
        <v>-1381.5789999999997</v>
      </c>
      <c r="E44" s="26">
        <f t="shared" si="0"/>
        <v>-23.90300000000002</v>
      </c>
      <c r="F44" s="26">
        <f t="shared" si="0"/>
        <v>-1.1849999999999998</v>
      </c>
      <c r="G44" s="26">
        <f t="shared" si="0"/>
        <v>-2054.4160000000002</v>
      </c>
      <c r="H44" s="26">
        <f t="shared" si="0"/>
        <v>0.03</v>
      </c>
      <c r="I44" s="26">
        <f>I43-I40</f>
        <v>-2054.386</v>
      </c>
      <c r="J44" s="26">
        <f t="shared" si="0"/>
        <v>-647.71900000000051</v>
      </c>
    </row>
    <row r="45" spans="2:10" ht="13" thickBot="1" x14ac:dyDescent="0.3">
      <c r="B45" s="24" t="s">
        <v>32</v>
      </c>
      <c r="C45" s="25">
        <f>C44/C40*100</f>
        <v>-17.452736491243954</v>
      </c>
      <c r="D45" s="25">
        <f t="shared" ref="D45:J45" si="1">D44/D40*100</f>
        <v>-17.928928160563412</v>
      </c>
      <c r="E45" s="25">
        <f t="shared" si="1"/>
        <v>-6.8101655317815384</v>
      </c>
      <c r="F45" s="25">
        <f t="shared" si="1"/>
        <v>-39.368770764119596</v>
      </c>
      <c r="G45" s="25">
        <f>G44/G40*100</f>
        <v>-40.306906133551294</v>
      </c>
      <c r="H45" s="25">
        <v>0</v>
      </c>
      <c r="I45" s="25">
        <f>I44/I40*100</f>
        <v>-40.306317544295759</v>
      </c>
      <c r="J45" s="25">
        <f t="shared" si="1"/>
        <v>21.860744694782078</v>
      </c>
    </row>
    <row r="46" spans="2:10" x14ac:dyDescent="0.25">
      <c r="B46" s="15"/>
    </row>
    <row r="47" spans="2:10" x14ac:dyDescent="0.25">
      <c r="B47" s="15"/>
      <c r="D47" s="21"/>
      <c r="E47" s="21"/>
      <c r="F47" s="21"/>
      <c r="G47" s="21"/>
      <c r="H47" s="21"/>
      <c r="I47" s="21"/>
      <c r="J47" s="21"/>
    </row>
    <row r="48" spans="2:10" x14ac:dyDescent="0.25">
      <c r="B48" s="15"/>
    </row>
    <row r="49" spans="2:2" x14ac:dyDescent="0.25">
      <c r="B49" s="15"/>
    </row>
    <row r="50" spans="2:2" x14ac:dyDescent="0.25">
      <c r="B50" s="15"/>
    </row>
    <row r="51" spans="2:2" x14ac:dyDescent="0.25">
      <c r="B51" s="15"/>
    </row>
    <row r="52" spans="2:2" x14ac:dyDescent="0.25">
      <c r="B52" s="15"/>
    </row>
    <row r="53" spans="2:2" x14ac:dyDescent="0.25">
      <c r="B53" s="15"/>
    </row>
    <row r="54" spans="2:2" x14ac:dyDescent="0.25">
      <c r="B54" s="15"/>
    </row>
    <row r="55" spans="2:2" x14ac:dyDescent="0.25">
      <c r="B55" s="15"/>
    </row>
    <row r="56" spans="2:2" x14ac:dyDescent="0.25">
      <c r="B56" s="15"/>
    </row>
    <row r="57" spans="2:2" x14ac:dyDescent="0.25">
      <c r="B57" s="15"/>
    </row>
    <row r="58" spans="2:2" x14ac:dyDescent="0.25">
      <c r="B58" s="15"/>
    </row>
    <row r="59" spans="2:2" x14ac:dyDescent="0.25">
      <c r="B59" s="15"/>
    </row>
    <row r="60" spans="2:2" x14ac:dyDescent="0.25">
      <c r="B60" s="15"/>
    </row>
    <row r="61" spans="2:2" x14ac:dyDescent="0.25">
      <c r="B61" s="15"/>
    </row>
    <row r="62" spans="2:2" x14ac:dyDescent="0.25">
      <c r="B62" s="15"/>
    </row>
    <row r="63" spans="2:2" x14ac:dyDescent="0.25">
      <c r="B63" s="15"/>
    </row>
    <row r="64" spans="2:2" x14ac:dyDescent="0.25">
      <c r="B64" s="15"/>
    </row>
    <row r="76" spans="2:21" x14ac:dyDescent="0.25">
      <c r="B76" s="3" t="s">
        <v>4</v>
      </c>
      <c r="C76" s="3"/>
      <c r="D76" s="3"/>
      <c r="E76" s="3"/>
      <c r="F76" s="3"/>
      <c r="G76" s="3"/>
      <c r="H76" s="3"/>
      <c r="I76" s="3"/>
      <c r="J76" s="1"/>
    </row>
    <row r="77" spans="2:21" x14ac:dyDescent="0.25">
      <c r="B77" s="1"/>
      <c r="C77" s="1"/>
      <c r="D77" s="1"/>
      <c r="E77" s="1"/>
      <c r="F77" s="1"/>
      <c r="G77" s="1"/>
      <c r="H77" s="1"/>
      <c r="I77" s="1"/>
      <c r="J77" s="1"/>
      <c r="N77" s="14" t="s">
        <v>35</v>
      </c>
    </row>
    <row r="78" spans="2:21" ht="21" thickBot="1" x14ac:dyDescent="0.3">
      <c r="B78" s="4" t="s">
        <v>5</v>
      </c>
      <c r="C78" s="5" t="s">
        <v>6</v>
      </c>
      <c r="D78" s="5" t="s">
        <v>7</v>
      </c>
      <c r="E78" s="5" t="s">
        <v>8</v>
      </c>
      <c r="F78" s="5" t="s">
        <v>9</v>
      </c>
      <c r="G78" s="5" t="s">
        <v>10</v>
      </c>
      <c r="H78" s="5" t="s">
        <v>11</v>
      </c>
      <c r="I78" s="5" t="s">
        <v>1</v>
      </c>
      <c r="J78" s="5" t="s">
        <v>12</v>
      </c>
    </row>
    <row r="79" spans="2:21" ht="21.5" thickBot="1" x14ac:dyDescent="0.35">
      <c r="B79" s="6" t="s">
        <v>27</v>
      </c>
      <c r="C79" s="10">
        <v>6033.2860000000001</v>
      </c>
      <c r="D79" s="10">
        <f t="shared" ref="D79:D110" si="2">C79-SUM(E79:F79)</f>
        <v>5752.3689999999997</v>
      </c>
      <c r="E79" s="10">
        <v>279.36099999999999</v>
      </c>
      <c r="F79" s="10">
        <v>1.556</v>
      </c>
      <c r="G79" s="10">
        <v>6969.4830000000002</v>
      </c>
      <c r="H79" s="10"/>
      <c r="I79" s="10">
        <v>6969.4830000000002</v>
      </c>
      <c r="J79" s="10">
        <f t="shared" ref="J79:J110" si="3">I79-C79</f>
        <v>936.19700000000012</v>
      </c>
      <c r="M79" s="6" t="s">
        <v>27</v>
      </c>
      <c r="N79" s="5" t="s">
        <v>6</v>
      </c>
      <c r="O79" s="5" t="s">
        <v>7</v>
      </c>
      <c r="P79" s="5" t="s">
        <v>8</v>
      </c>
      <c r="Q79" s="5" t="s">
        <v>9</v>
      </c>
      <c r="R79" s="5" t="s">
        <v>10</v>
      </c>
      <c r="S79" s="5" t="s">
        <v>11</v>
      </c>
      <c r="T79" s="5" t="s">
        <v>1</v>
      </c>
      <c r="U79" s="5" t="s">
        <v>12</v>
      </c>
    </row>
    <row r="80" spans="2:21" ht="13" x14ac:dyDescent="0.3">
      <c r="B80" s="6" t="s">
        <v>13</v>
      </c>
      <c r="C80" s="10">
        <v>7003.799</v>
      </c>
      <c r="D80" s="10">
        <f t="shared" si="2"/>
        <v>6709.0039999999999</v>
      </c>
      <c r="E80" s="10">
        <v>293.20499999999998</v>
      </c>
      <c r="F80" s="10">
        <v>1.59</v>
      </c>
      <c r="G80" s="10">
        <v>6097.3590000000004</v>
      </c>
      <c r="H80" s="10">
        <v>6.0570000000000004</v>
      </c>
      <c r="I80" s="10">
        <v>6103.4160000000002</v>
      </c>
      <c r="J80" s="10">
        <f t="shared" si="3"/>
        <v>-900.38299999999981</v>
      </c>
      <c r="M80" s="6" t="s">
        <v>13</v>
      </c>
      <c r="N80" s="2">
        <f t="shared" ref="N80:N112" si="4">C9-C79</f>
        <v>6.3000000000101863E-2</v>
      </c>
      <c r="O80" s="2">
        <f t="shared" ref="O80:U80" si="5">D9-D79</f>
        <v>6.0000000000400178E-2</v>
      </c>
      <c r="P80" s="2">
        <f t="shared" si="5"/>
        <v>2.9999999999859028E-3</v>
      </c>
      <c r="Q80" s="2">
        <f t="shared" si="5"/>
        <v>0</v>
      </c>
      <c r="R80" s="2">
        <f t="shared" si="5"/>
        <v>0</v>
      </c>
      <c r="S80" s="2">
        <f t="shared" si="5"/>
        <v>0</v>
      </c>
      <c r="T80" s="2">
        <f t="shared" si="5"/>
        <v>0</v>
      </c>
      <c r="U80" s="2">
        <f t="shared" si="5"/>
        <v>-6.3000000000101863E-2</v>
      </c>
    </row>
    <row r="81" spans="2:21" ht="13" x14ac:dyDescent="0.3">
      <c r="B81" s="6" t="s">
        <v>14</v>
      </c>
      <c r="C81" s="10">
        <v>7253.13</v>
      </c>
      <c r="D81" s="10">
        <f t="shared" si="2"/>
        <v>6934.982</v>
      </c>
      <c r="E81" s="10">
        <v>316.24099999999999</v>
      </c>
      <c r="F81" s="10">
        <v>1.907</v>
      </c>
      <c r="G81" s="10">
        <v>8423.4320000000007</v>
      </c>
      <c r="H81" s="10">
        <v>5.69</v>
      </c>
      <c r="I81" s="10">
        <v>8429.1219999999994</v>
      </c>
      <c r="J81" s="10">
        <f t="shared" si="3"/>
        <v>1175.9919999999993</v>
      </c>
      <c r="M81" s="6" t="s">
        <v>14</v>
      </c>
      <c r="N81" s="2">
        <f t="shared" si="4"/>
        <v>0</v>
      </c>
      <c r="O81" s="2">
        <f t="shared" ref="O81:O112" si="6">D10-D80</f>
        <v>0</v>
      </c>
      <c r="P81" s="2">
        <f t="shared" ref="P81:P112" si="7">E10-E80</f>
        <v>0</v>
      </c>
      <c r="Q81" s="2">
        <f t="shared" ref="Q81:Q112" si="8">F10-F80</f>
        <v>0</v>
      </c>
      <c r="R81" s="2">
        <f t="shared" ref="R81:R112" si="9">G10-G80</f>
        <v>0</v>
      </c>
      <c r="S81" s="2">
        <f t="shared" ref="S81:S112" si="10">H10-H80</f>
        <v>0</v>
      </c>
      <c r="T81" s="2">
        <f t="shared" ref="T81:T112" si="11">I10-I80</f>
        <v>0</v>
      </c>
      <c r="U81" s="2">
        <f t="shared" ref="U81:U112" si="12">J10-J80</f>
        <v>0</v>
      </c>
    </row>
    <row r="82" spans="2:21" x14ac:dyDescent="0.25">
      <c r="B82" s="7" t="s">
        <v>15</v>
      </c>
      <c r="C82" s="11">
        <f t="shared" ref="C82:J82" si="13">SUM(C79:C81)</f>
        <v>20290.215</v>
      </c>
      <c r="D82" s="11">
        <f t="shared" si="13"/>
        <v>19396.355</v>
      </c>
      <c r="E82" s="11">
        <f t="shared" si="13"/>
        <v>888.80700000000002</v>
      </c>
      <c r="F82" s="11">
        <f t="shared" si="13"/>
        <v>5.0529999999999999</v>
      </c>
      <c r="G82" s="11">
        <f t="shared" si="13"/>
        <v>21490.274000000001</v>
      </c>
      <c r="H82" s="11">
        <f t="shared" si="13"/>
        <v>11.747</v>
      </c>
      <c r="I82" s="11">
        <f t="shared" si="13"/>
        <v>21502.021000000001</v>
      </c>
      <c r="J82" s="11">
        <f t="shared" si="13"/>
        <v>1211.8059999999996</v>
      </c>
      <c r="M82" s="7" t="s">
        <v>15</v>
      </c>
      <c r="N82" s="2">
        <f t="shared" si="4"/>
        <v>0.22699999999986176</v>
      </c>
      <c r="O82" s="2">
        <f t="shared" si="6"/>
        <v>0.20200000000022555</v>
      </c>
      <c r="P82" s="2">
        <f t="shared" si="7"/>
        <v>2.4000000000000909E-2</v>
      </c>
      <c r="Q82" s="2">
        <f t="shared" si="8"/>
        <v>9.9999999999988987E-4</v>
      </c>
      <c r="R82" s="2">
        <f t="shared" si="9"/>
        <v>0</v>
      </c>
      <c r="S82" s="2">
        <f t="shared" si="10"/>
        <v>0</v>
      </c>
      <c r="T82" s="2">
        <f t="shared" si="11"/>
        <v>0</v>
      </c>
      <c r="U82" s="2">
        <f t="shared" si="12"/>
        <v>-0.22699999999986176</v>
      </c>
    </row>
    <row r="83" spans="2:21" ht="13" x14ac:dyDescent="0.3">
      <c r="B83" s="6" t="s">
        <v>16</v>
      </c>
      <c r="C83" s="10">
        <v>6216.04</v>
      </c>
      <c r="D83" s="10">
        <f t="shared" si="2"/>
        <v>5937.9340000000002</v>
      </c>
      <c r="E83" s="10">
        <v>276.726</v>
      </c>
      <c r="F83" s="10">
        <v>1.38</v>
      </c>
      <c r="G83" s="10">
        <v>6633.64</v>
      </c>
      <c r="H83" s="10">
        <v>2.7010000000000001</v>
      </c>
      <c r="I83" s="10">
        <v>6636.3410000000003</v>
      </c>
      <c r="J83" s="10">
        <f t="shared" si="3"/>
        <v>420.30100000000039</v>
      </c>
      <c r="M83" s="6" t="s">
        <v>16</v>
      </c>
      <c r="N83" s="2">
        <f t="shared" si="4"/>
        <v>0.29000000000087311</v>
      </c>
      <c r="O83" s="2">
        <f t="shared" si="6"/>
        <v>0.26200000000244472</v>
      </c>
      <c r="P83" s="2">
        <f t="shared" si="7"/>
        <v>2.6999999999929969E-2</v>
      </c>
      <c r="Q83" s="2">
        <f t="shared" si="8"/>
        <v>1.000000000000334E-3</v>
      </c>
      <c r="R83" s="2">
        <f t="shared" si="9"/>
        <v>-1.0000000002037268E-3</v>
      </c>
      <c r="S83" s="2">
        <f t="shared" si="10"/>
        <v>0</v>
      </c>
      <c r="T83" s="2">
        <f t="shared" si="11"/>
        <v>-1.0000000002037268E-3</v>
      </c>
      <c r="U83" s="2">
        <f t="shared" si="12"/>
        <v>-0.29100000000016735</v>
      </c>
    </row>
    <row r="84" spans="2:21" ht="13" x14ac:dyDescent="0.3">
      <c r="B84" s="6" t="s">
        <v>2</v>
      </c>
      <c r="C84" s="10">
        <v>6842.3810000000003</v>
      </c>
      <c r="D84" s="10">
        <f t="shared" si="2"/>
        <v>6528.9680000000008</v>
      </c>
      <c r="E84" s="10">
        <v>312.30200000000002</v>
      </c>
      <c r="F84" s="10">
        <v>1.111</v>
      </c>
      <c r="G84" s="10">
        <v>8919.607</v>
      </c>
      <c r="H84" s="10">
        <v>3.4</v>
      </c>
      <c r="I84" s="10">
        <v>8923.0079999999998</v>
      </c>
      <c r="J84" s="10">
        <f t="shared" si="3"/>
        <v>2080.6269999999995</v>
      </c>
      <c r="M84" s="6" t="s">
        <v>2</v>
      </c>
      <c r="N84" s="2">
        <f t="shared" si="4"/>
        <v>0</v>
      </c>
      <c r="O84" s="2">
        <f t="shared" si="6"/>
        <v>0</v>
      </c>
      <c r="P84" s="2">
        <f t="shared" si="7"/>
        <v>0</v>
      </c>
      <c r="Q84" s="2">
        <f t="shared" si="8"/>
        <v>0</v>
      </c>
      <c r="R84" s="2">
        <f t="shared" si="9"/>
        <v>0</v>
      </c>
      <c r="S84" s="2">
        <f t="shared" si="10"/>
        <v>0</v>
      </c>
      <c r="T84" s="2">
        <f t="shared" si="11"/>
        <v>0</v>
      </c>
      <c r="U84" s="2">
        <f t="shared" si="12"/>
        <v>0</v>
      </c>
    </row>
    <row r="85" spans="2:21" ht="13" x14ac:dyDescent="0.3">
      <c r="B85" s="6" t="s">
        <v>17</v>
      </c>
      <c r="C85" s="10">
        <v>6948.0240000000003</v>
      </c>
      <c r="D85" s="10">
        <f t="shared" si="2"/>
        <v>6621.8980000000001</v>
      </c>
      <c r="E85" s="10">
        <v>324.05399999999997</v>
      </c>
      <c r="F85" s="10">
        <v>2.0720000000000001</v>
      </c>
      <c r="G85" s="10">
        <v>7596.47</v>
      </c>
      <c r="H85" s="10">
        <v>0.51300000000000001</v>
      </c>
      <c r="I85" s="10">
        <v>7596.9840000000004</v>
      </c>
      <c r="J85" s="10">
        <f t="shared" si="3"/>
        <v>648.96</v>
      </c>
      <c r="M85" s="6" t="s">
        <v>17</v>
      </c>
      <c r="N85" s="2">
        <f t="shared" si="4"/>
        <v>0</v>
      </c>
      <c r="O85" s="2">
        <f t="shared" si="6"/>
        <v>0</v>
      </c>
      <c r="P85" s="2">
        <f t="shared" si="7"/>
        <v>0</v>
      </c>
      <c r="Q85" s="2">
        <f t="shared" si="8"/>
        <v>0</v>
      </c>
      <c r="R85" s="2">
        <f t="shared" si="9"/>
        <v>0</v>
      </c>
      <c r="S85" s="2">
        <f t="shared" si="10"/>
        <v>0</v>
      </c>
      <c r="T85" s="2">
        <f t="shared" si="11"/>
        <v>0</v>
      </c>
      <c r="U85" s="2">
        <f t="shared" si="12"/>
        <v>0</v>
      </c>
    </row>
    <row r="86" spans="2:21" x14ac:dyDescent="0.25">
      <c r="B86" s="7" t="s">
        <v>18</v>
      </c>
      <c r="C86" s="11">
        <f t="shared" ref="C86:J86" si="14">SUM(C83:C85)</f>
        <v>20006.445</v>
      </c>
      <c r="D86" s="11">
        <f t="shared" si="14"/>
        <v>19088.800000000003</v>
      </c>
      <c r="E86" s="11">
        <f t="shared" si="14"/>
        <v>913.08199999999999</v>
      </c>
      <c r="F86" s="11">
        <f t="shared" si="14"/>
        <v>4.5629999999999997</v>
      </c>
      <c r="G86" s="11">
        <f t="shared" si="14"/>
        <v>23149.717000000001</v>
      </c>
      <c r="H86" s="11">
        <f t="shared" si="14"/>
        <v>6.6139999999999999</v>
      </c>
      <c r="I86" s="11">
        <f t="shared" si="14"/>
        <v>23156.332999999999</v>
      </c>
      <c r="J86" s="11">
        <f t="shared" si="14"/>
        <v>3149.8879999999999</v>
      </c>
      <c r="M86" s="7" t="s">
        <v>18</v>
      </c>
      <c r="N86" s="2">
        <f t="shared" si="4"/>
        <v>0.19499999999970896</v>
      </c>
      <c r="O86" s="2">
        <f t="shared" si="6"/>
        <v>0.18599999999969441</v>
      </c>
      <c r="P86" s="2">
        <f t="shared" si="7"/>
        <v>9.0000000000145519E-3</v>
      </c>
      <c r="Q86" s="2">
        <f t="shared" si="8"/>
        <v>0</v>
      </c>
      <c r="R86" s="2">
        <f t="shared" si="9"/>
        <v>0</v>
      </c>
      <c r="S86" s="2">
        <f t="shared" si="10"/>
        <v>0</v>
      </c>
      <c r="T86" s="2">
        <f t="shared" si="11"/>
        <v>0</v>
      </c>
      <c r="U86" s="2">
        <f t="shared" si="12"/>
        <v>-0.19499999999970896</v>
      </c>
    </row>
    <row r="87" spans="2:21" ht="13" x14ac:dyDescent="0.3">
      <c r="B87" s="6" t="s">
        <v>19</v>
      </c>
      <c r="C87" s="10">
        <v>7174.3670000000002</v>
      </c>
      <c r="D87" s="10">
        <f t="shared" si="2"/>
        <v>6854.6090000000004</v>
      </c>
      <c r="E87" s="10">
        <v>318.06299999999999</v>
      </c>
      <c r="F87" s="10">
        <v>1.6950000000000001</v>
      </c>
      <c r="G87" s="10">
        <v>8170.357</v>
      </c>
      <c r="H87" s="10">
        <v>6.2E-2</v>
      </c>
      <c r="I87" s="10">
        <v>8170.42</v>
      </c>
      <c r="J87" s="10">
        <f t="shared" si="3"/>
        <v>996.05299999999988</v>
      </c>
      <c r="M87" s="6" t="s">
        <v>19</v>
      </c>
      <c r="N87" s="2">
        <f t="shared" si="4"/>
        <v>0.19399999999950523</v>
      </c>
      <c r="O87" s="2">
        <f t="shared" si="6"/>
        <v>0.18499999999767169</v>
      </c>
      <c r="P87" s="2">
        <f t="shared" si="7"/>
        <v>9.0000000000145519E-3</v>
      </c>
      <c r="Q87" s="2">
        <f t="shared" si="8"/>
        <v>0</v>
      </c>
      <c r="R87" s="2">
        <f t="shared" si="9"/>
        <v>1.0000000002037268E-3</v>
      </c>
      <c r="S87" s="2">
        <f t="shared" si="10"/>
        <v>1.000000000000334E-3</v>
      </c>
      <c r="T87" s="2">
        <f t="shared" si="11"/>
        <v>0</v>
      </c>
      <c r="U87" s="2">
        <f t="shared" si="12"/>
        <v>-0.19400000000041473</v>
      </c>
    </row>
    <row r="88" spans="2:21" ht="13" x14ac:dyDescent="0.3">
      <c r="B88" s="6" t="s">
        <v>20</v>
      </c>
      <c r="C88" s="10">
        <v>7199.11</v>
      </c>
      <c r="D88" s="10">
        <f t="shared" si="2"/>
        <v>6863.567</v>
      </c>
      <c r="E88" s="10">
        <v>333.64100000000002</v>
      </c>
      <c r="F88" s="10">
        <v>1.9019999999999999</v>
      </c>
      <c r="G88" s="10">
        <v>7835.9250000000002</v>
      </c>
      <c r="H88" s="10">
        <v>0.45800000000000002</v>
      </c>
      <c r="I88" s="10">
        <v>7836.3829999999998</v>
      </c>
      <c r="J88" s="10">
        <f t="shared" si="3"/>
        <v>637.27300000000014</v>
      </c>
      <c r="M88" s="6" t="s">
        <v>20</v>
      </c>
      <c r="N88" s="2">
        <f t="shared" si="4"/>
        <v>7.7000000000225555E-2</v>
      </c>
      <c r="O88" s="2">
        <f t="shared" si="6"/>
        <v>7.3000000000320142E-2</v>
      </c>
      <c r="P88" s="2">
        <f t="shared" si="7"/>
        <v>4.0000000000190994E-3</v>
      </c>
      <c r="Q88" s="2">
        <f t="shared" si="8"/>
        <v>0</v>
      </c>
      <c r="R88" s="2">
        <f t="shared" si="9"/>
        <v>0</v>
      </c>
      <c r="S88" s="2">
        <f t="shared" si="10"/>
        <v>0</v>
      </c>
      <c r="T88" s="2">
        <f t="shared" si="11"/>
        <v>0</v>
      </c>
      <c r="U88" s="2">
        <f t="shared" si="12"/>
        <v>-7.7000000000225555E-2</v>
      </c>
    </row>
    <row r="89" spans="2:21" ht="13" x14ac:dyDescent="0.3">
      <c r="B89" s="6" t="s">
        <v>21</v>
      </c>
      <c r="C89" s="10">
        <v>8492.4770000000008</v>
      </c>
      <c r="D89" s="10">
        <f t="shared" si="2"/>
        <v>8148.8550000000005</v>
      </c>
      <c r="E89" s="10">
        <v>342.01900000000001</v>
      </c>
      <c r="F89" s="10">
        <v>1.603</v>
      </c>
      <c r="G89" s="10">
        <v>5097.8450000000003</v>
      </c>
      <c r="H89" s="10">
        <v>0.107</v>
      </c>
      <c r="I89" s="10">
        <v>5097.951</v>
      </c>
      <c r="J89" s="10">
        <f t="shared" si="3"/>
        <v>-3394.5260000000007</v>
      </c>
      <c r="M89" s="6" t="s">
        <v>21</v>
      </c>
      <c r="N89" s="2">
        <f t="shared" si="4"/>
        <v>0</v>
      </c>
      <c r="O89" s="2">
        <f t="shared" si="6"/>
        <v>0</v>
      </c>
      <c r="P89" s="2">
        <f t="shared" si="7"/>
        <v>0</v>
      </c>
      <c r="Q89" s="2">
        <f t="shared" si="8"/>
        <v>0</v>
      </c>
      <c r="R89" s="2">
        <f t="shared" si="9"/>
        <v>2.3999999999432475E-2</v>
      </c>
      <c r="S89" s="2">
        <f t="shared" si="10"/>
        <v>0</v>
      </c>
      <c r="T89" s="2">
        <f t="shared" si="11"/>
        <v>2.400000000034197E-2</v>
      </c>
      <c r="U89" s="2">
        <f t="shared" si="12"/>
        <v>2.400000000034197E-2</v>
      </c>
    </row>
    <row r="90" spans="2:21" x14ac:dyDescent="0.25">
      <c r="B90" s="7" t="s">
        <v>22</v>
      </c>
      <c r="C90" s="11">
        <f t="shared" ref="C90:J90" si="15">SUM(C87:C89)</f>
        <v>22865.953999999998</v>
      </c>
      <c r="D90" s="11">
        <f t="shared" si="15"/>
        <v>21867.030999999999</v>
      </c>
      <c r="E90" s="11">
        <f t="shared" si="15"/>
        <v>993.72299999999996</v>
      </c>
      <c r="F90" s="11">
        <f t="shared" si="15"/>
        <v>5.2</v>
      </c>
      <c r="G90" s="11">
        <f t="shared" si="15"/>
        <v>21104.127</v>
      </c>
      <c r="H90" s="11">
        <f t="shared" si="15"/>
        <v>0.627</v>
      </c>
      <c r="I90" s="11">
        <f t="shared" si="15"/>
        <v>21104.754000000001</v>
      </c>
      <c r="J90" s="11">
        <f t="shared" si="15"/>
        <v>-1761.2000000000007</v>
      </c>
      <c r="M90" s="7" t="s">
        <v>22</v>
      </c>
      <c r="N90" s="2">
        <f t="shared" si="4"/>
        <v>0.16799999999966531</v>
      </c>
      <c r="O90" s="2">
        <f t="shared" si="6"/>
        <v>0.14099999999962165</v>
      </c>
      <c r="P90" s="2">
        <f t="shared" si="7"/>
        <v>2.6999999999986812E-2</v>
      </c>
      <c r="Q90" s="2">
        <f t="shared" si="8"/>
        <v>0</v>
      </c>
      <c r="R90" s="2">
        <f t="shared" si="9"/>
        <v>0</v>
      </c>
      <c r="S90" s="2">
        <f t="shared" si="10"/>
        <v>0</v>
      </c>
      <c r="T90" s="2">
        <f t="shared" si="11"/>
        <v>0</v>
      </c>
      <c r="U90" s="2">
        <f t="shared" si="12"/>
        <v>-0.16799999999966531</v>
      </c>
    </row>
    <row r="91" spans="2:21" ht="13" x14ac:dyDescent="0.3">
      <c r="B91" s="6" t="s">
        <v>23</v>
      </c>
      <c r="C91" s="10">
        <v>8601.1620000000003</v>
      </c>
      <c r="D91" s="10">
        <f t="shared" si="2"/>
        <v>8244.8140000000003</v>
      </c>
      <c r="E91" s="10">
        <v>354.786</v>
      </c>
      <c r="F91" s="10">
        <v>1.5620000000000001</v>
      </c>
      <c r="G91" s="10">
        <v>3942.2069999999999</v>
      </c>
      <c r="H91" s="10">
        <v>3.694</v>
      </c>
      <c r="I91" s="10">
        <v>3945.9009999999998</v>
      </c>
      <c r="J91" s="10">
        <f t="shared" si="3"/>
        <v>-4655.2610000000004</v>
      </c>
      <c r="M91" s="6" t="s">
        <v>23</v>
      </c>
      <c r="N91" s="2">
        <f t="shared" si="4"/>
        <v>0.24500000000261934</v>
      </c>
      <c r="O91" s="2">
        <f t="shared" si="6"/>
        <v>0.21399999999994179</v>
      </c>
      <c r="P91" s="2">
        <f t="shared" si="7"/>
        <v>3.1000000000062755E-2</v>
      </c>
      <c r="Q91" s="2">
        <f t="shared" si="8"/>
        <v>0</v>
      </c>
      <c r="R91" s="2">
        <f t="shared" si="9"/>
        <v>2.4000000001251465E-2</v>
      </c>
      <c r="S91" s="2">
        <f t="shared" si="10"/>
        <v>0</v>
      </c>
      <c r="T91" s="2">
        <f t="shared" si="11"/>
        <v>2.3999999997613486E-2</v>
      </c>
      <c r="U91" s="2">
        <f t="shared" si="12"/>
        <v>-0.22100000000136788</v>
      </c>
    </row>
    <row r="92" spans="2:21" ht="13" x14ac:dyDescent="0.3">
      <c r="B92" s="6" t="s">
        <v>24</v>
      </c>
      <c r="C92" s="10">
        <v>9739.5959999999995</v>
      </c>
      <c r="D92" s="10">
        <f t="shared" si="2"/>
        <v>9365.91</v>
      </c>
      <c r="E92" s="10">
        <v>370.93099999999998</v>
      </c>
      <c r="F92" s="10">
        <v>2.7549999999999999</v>
      </c>
      <c r="G92" s="10">
        <v>3242.9549999999999</v>
      </c>
      <c r="H92" s="10">
        <v>0.44500000000000001</v>
      </c>
      <c r="I92" s="10">
        <v>3243.3989999999999</v>
      </c>
      <c r="J92" s="10">
        <f t="shared" si="3"/>
        <v>-6496.1970000000001</v>
      </c>
      <c r="M92" s="6" t="s">
        <v>24</v>
      </c>
      <c r="N92" s="2">
        <f t="shared" si="4"/>
        <v>0</v>
      </c>
      <c r="O92" s="2">
        <f t="shared" si="6"/>
        <v>0</v>
      </c>
      <c r="P92" s="2">
        <f t="shared" si="7"/>
        <v>0</v>
      </c>
      <c r="Q92" s="2">
        <f t="shared" si="8"/>
        <v>0</v>
      </c>
      <c r="R92" s="2">
        <f t="shared" si="9"/>
        <v>0</v>
      </c>
      <c r="S92" s="2">
        <f t="shared" si="10"/>
        <v>0</v>
      </c>
      <c r="T92" s="2">
        <f t="shared" si="11"/>
        <v>0</v>
      </c>
      <c r="U92" s="2">
        <f t="shared" si="12"/>
        <v>0</v>
      </c>
    </row>
    <row r="93" spans="2:21" ht="13" x14ac:dyDescent="0.3">
      <c r="B93" s="6" t="s">
        <v>25</v>
      </c>
      <c r="C93" s="10">
        <v>6689.8249999999998</v>
      </c>
      <c r="D93" s="10">
        <f t="shared" si="2"/>
        <v>6392.5720000000001</v>
      </c>
      <c r="E93" s="10">
        <v>295.27100000000002</v>
      </c>
      <c r="F93" s="10">
        <v>1.982</v>
      </c>
      <c r="G93" s="10">
        <v>4945.7830000000004</v>
      </c>
      <c r="H93" s="10">
        <v>0.82</v>
      </c>
      <c r="I93" s="10">
        <v>4946.6030000000001</v>
      </c>
      <c r="J93" s="10">
        <f t="shared" si="3"/>
        <v>-1743.2219999999998</v>
      </c>
      <c r="M93" s="6" t="s">
        <v>25</v>
      </c>
      <c r="N93" s="2">
        <f t="shared" si="4"/>
        <v>0</v>
      </c>
      <c r="O93" s="2">
        <f t="shared" si="6"/>
        <v>0</v>
      </c>
      <c r="P93" s="2">
        <f t="shared" si="7"/>
        <v>0</v>
      </c>
      <c r="Q93" s="2">
        <f t="shared" si="8"/>
        <v>0</v>
      </c>
      <c r="R93" s="2">
        <f t="shared" si="9"/>
        <v>2.1000000000185537E-2</v>
      </c>
      <c r="S93" s="2">
        <f t="shared" si="10"/>
        <v>0</v>
      </c>
      <c r="T93" s="2">
        <f t="shared" si="11"/>
        <v>2.1999999999934516E-2</v>
      </c>
      <c r="U93" s="2">
        <f t="shared" si="12"/>
        <v>2.2000000000844011E-2</v>
      </c>
    </row>
    <row r="94" spans="2:21" x14ac:dyDescent="0.25">
      <c r="B94" s="7" t="s">
        <v>26</v>
      </c>
      <c r="C94" s="11">
        <f t="shared" ref="C94:J94" si="16">SUM(C91:C93)</f>
        <v>25030.583000000002</v>
      </c>
      <c r="D94" s="11">
        <f t="shared" si="16"/>
        <v>24003.296000000002</v>
      </c>
      <c r="E94" s="11">
        <f t="shared" si="16"/>
        <v>1020.9880000000001</v>
      </c>
      <c r="F94" s="11">
        <f t="shared" si="16"/>
        <v>6.2990000000000004</v>
      </c>
      <c r="G94" s="11">
        <f t="shared" si="16"/>
        <v>12130.945</v>
      </c>
      <c r="H94" s="11">
        <f t="shared" si="16"/>
        <v>4.9590000000000005</v>
      </c>
      <c r="I94" s="11">
        <f t="shared" si="16"/>
        <v>12135.902999999998</v>
      </c>
      <c r="J94" s="11">
        <f t="shared" si="16"/>
        <v>-12894.68</v>
      </c>
      <c r="M94" s="7" t="s">
        <v>26</v>
      </c>
      <c r="N94" s="2">
        <f t="shared" si="4"/>
        <v>0.18000000000029104</v>
      </c>
      <c r="O94" s="2">
        <f t="shared" si="6"/>
        <v>0.14199999999982538</v>
      </c>
      <c r="P94" s="2">
        <f t="shared" si="7"/>
        <v>3.8000000000010914E-2</v>
      </c>
      <c r="Q94" s="2">
        <f t="shared" si="8"/>
        <v>0</v>
      </c>
      <c r="R94" s="2">
        <f t="shared" si="9"/>
        <v>0</v>
      </c>
      <c r="S94" s="2">
        <f t="shared" si="10"/>
        <v>0</v>
      </c>
      <c r="T94" s="2">
        <f t="shared" si="11"/>
        <v>0</v>
      </c>
      <c r="U94" s="2">
        <f t="shared" si="12"/>
        <v>-0.18000000000029104</v>
      </c>
    </row>
    <row r="95" spans="2:21" x14ac:dyDescent="0.25">
      <c r="B95" s="7" t="s">
        <v>28</v>
      </c>
      <c r="C95" s="11">
        <f t="shared" ref="C95:J95" si="17">C82+C86+C90+C94</f>
        <v>88193.197</v>
      </c>
      <c r="D95" s="11">
        <f t="shared" si="17"/>
        <v>84355.482000000004</v>
      </c>
      <c r="E95" s="11">
        <f t="shared" si="17"/>
        <v>3816.6000000000004</v>
      </c>
      <c r="F95" s="11">
        <f t="shared" si="17"/>
        <v>21.114999999999998</v>
      </c>
      <c r="G95" s="11">
        <f t="shared" si="17"/>
        <v>77875.062999999995</v>
      </c>
      <c r="H95" s="11">
        <f t="shared" si="17"/>
        <v>23.946999999999999</v>
      </c>
      <c r="I95" s="11">
        <f t="shared" si="17"/>
        <v>77899.010999999999</v>
      </c>
      <c r="J95" s="11">
        <f t="shared" si="17"/>
        <v>-10294.186000000002</v>
      </c>
      <c r="M95" s="7" t="s">
        <v>28</v>
      </c>
      <c r="N95" s="2">
        <f t="shared" si="4"/>
        <v>0.17999999999665306</v>
      </c>
      <c r="O95" s="2">
        <f t="shared" si="6"/>
        <v>0.14299999999639113</v>
      </c>
      <c r="P95" s="2">
        <f t="shared" si="7"/>
        <v>3.6999999999920874E-2</v>
      </c>
      <c r="Q95" s="2">
        <f t="shared" si="8"/>
        <v>0</v>
      </c>
      <c r="R95" s="2">
        <f t="shared" si="9"/>
        <v>2.1000000000640284E-2</v>
      </c>
      <c r="S95" s="2">
        <f t="shared" si="10"/>
        <v>0</v>
      </c>
      <c r="T95" s="2">
        <f t="shared" si="11"/>
        <v>2.2000000000844011E-2</v>
      </c>
      <c r="U95" s="2">
        <f t="shared" si="12"/>
        <v>-0.15799999999944703</v>
      </c>
    </row>
    <row r="96" spans="2:21" ht="13" x14ac:dyDescent="0.3">
      <c r="B96" s="6" t="s">
        <v>29</v>
      </c>
      <c r="C96" s="10">
        <v>7744.4380000000001</v>
      </c>
      <c r="D96" s="10">
        <f t="shared" si="2"/>
        <v>7424.3240000000005</v>
      </c>
      <c r="E96" s="10">
        <v>317.87599999999998</v>
      </c>
      <c r="F96" s="10">
        <v>2.238</v>
      </c>
      <c r="G96" s="10">
        <v>6189.7160000000003</v>
      </c>
      <c r="H96" s="10">
        <v>8.0000000000000002E-3</v>
      </c>
      <c r="I96" s="10">
        <v>6189.7240000000002</v>
      </c>
      <c r="J96" s="10">
        <f t="shared" si="3"/>
        <v>-1554.7139999999999</v>
      </c>
      <c r="M96" s="6" t="s">
        <v>29</v>
      </c>
      <c r="N96" s="2">
        <f t="shared" si="4"/>
        <v>0.91000000000349246</v>
      </c>
      <c r="O96" s="2">
        <f t="shared" si="6"/>
        <v>0.80499999999301508</v>
      </c>
      <c r="P96" s="2">
        <f t="shared" si="7"/>
        <v>0.10399999999981446</v>
      </c>
      <c r="Q96" s="2">
        <f t="shared" si="8"/>
        <v>1.0000000000012221E-3</v>
      </c>
      <c r="R96" s="2">
        <f t="shared" si="9"/>
        <v>4.499999999825377E-2</v>
      </c>
      <c r="S96" s="2">
        <f t="shared" si="10"/>
        <v>0</v>
      </c>
      <c r="T96" s="2">
        <f t="shared" si="11"/>
        <v>4.3999999994412065E-2</v>
      </c>
      <c r="U96" s="2">
        <f t="shared" si="12"/>
        <v>-0.8660000000090804</v>
      </c>
    </row>
    <row r="97" spans="2:21" ht="13" x14ac:dyDescent="0.3">
      <c r="B97" s="6" t="s">
        <v>13</v>
      </c>
      <c r="C97" s="10">
        <v>7457.7120000000004</v>
      </c>
      <c r="D97" s="10">
        <f t="shared" si="2"/>
        <v>7124.4900000000007</v>
      </c>
      <c r="E97" s="10">
        <v>331.43900000000002</v>
      </c>
      <c r="F97" s="10">
        <v>1.7829999999999999</v>
      </c>
      <c r="G97" s="10">
        <v>4556.4970000000003</v>
      </c>
      <c r="H97" s="10">
        <v>0.23100000000000001</v>
      </c>
      <c r="I97" s="10">
        <v>4556.7280000000001</v>
      </c>
      <c r="J97" s="10">
        <f t="shared" si="3"/>
        <v>-2900.9840000000004</v>
      </c>
      <c r="M97" s="6" t="s">
        <v>13</v>
      </c>
      <c r="N97" s="2">
        <f t="shared" si="4"/>
        <v>0.11200000000008004</v>
      </c>
      <c r="O97" s="2">
        <f t="shared" si="6"/>
        <v>6.3000000000101863E-2</v>
      </c>
      <c r="P97" s="2">
        <f t="shared" si="7"/>
        <v>4.9000000000035016E-2</v>
      </c>
      <c r="Q97" s="2">
        <f t="shared" si="8"/>
        <v>0</v>
      </c>
      <c r="R97" s="2">
        <f t="shared" si="9"/>
        <v>2.7999999999337888E-2</v>
      </c>
      <c r="S97" s="2">
        <f t="shared" si="10"/>
        <v>0</v>
      </c>
      <c r="T97" s="2">
        <f t="shared" si="11"/>
        <v>2.8000000000247383E-2</v>
      </c>
      <c r="U97" s="2">
        <f t="shared" si="12"/>
        <v>-8.3999999999832653E-2</v>
      </c>
    </row>
    <row r="98" spans="2:21" ht="13" x14ac:dyDescent="0.3">
      <c r="B98" s="6" t="s">
        <v>14</v>
      </c>
      <c r="C98" s="10">
        <v>7201.2820000000002</v>
      </c>
      <c r="D98" s="10">
        <f t="shared" si="2"/>
        <v>6897.9560000000001</v>
      </c>
      <c r="E98" s="10">
        <v>301.42399999999998</v>
      </c>
      <c r="F98" s="10">
        <v>1.9019999999999999</v>
      </c>
      <c r="G98" s="10">
        <v>6853.71</v>
      </c>
      <c r="H98" s="10">
        <v>14.367000000000001</v>
      </c>
      <c r="I98" s="10">
        <v>6868.0770000000002</v>
      </c>
      <c r="J98" s="10">
        <f t="shared" si="3"/>
        <v>-333.20499999999993</v>
      </c>
      <c r="M98" s="6" t="s">
        <v>14</v>
      </c>
      <c r="N98" s="2">
        <f t="shared" si="4"/>
        <v>2.1999999999934516E-2</v>
      </c>
      <c r="O98" s="2">
        <f t="shared" si="6"/>
        <v>2.1999999999934516E-2</v>
      </c>
      <c r="P98" s="2">
        <f t="shared" si="7"/>
        <v>0</v>
      </c>
      <c r="Q98" s="2">
        <f t="shared" si="8"/>
        <v>0</v>
      </c>
      <c r="R98" s="2">
        <f t="shared" si="9"/>
        <v>0</v>
      </c>
      <c r="S98" s="2">
        <f t="shared" si="10"/>
        <v>0</v>
      </c>
      <c r="T98" s="2">
        <f t="shared" si="11"/>
        <v>0</v>
      </c>
      <c r="U98" s="2">
        <f t="shared" si="12"/>
        <v>-2.1999999999934516E-2</v>
      </c>
    </row>
    <row r="99" spans="2:21" x14ac:dyDescent="0.25">
      <c r="B99" s="7" t="s">
        <v>15</v>
      </c>
      <c r="C99" s="11">
        <f t="shared" ref="C99:J99" si="18">SUM(C96:C98)</f>
        <v>22403.432000000001</v>
      </c>
      <c r="D99" s="11">
        <f t="shared" si="18"/>
        <v>21446.770000000004</v>
      </c>
      <c r="E99" s="11">
        <f t="shared" si="18"/>
        <v>950.73900000000003</v>
      </c>
      <c r="F99" s="11">
        <f t="shared" si="18"/>
        <v>5.923</v>
      </c>
      <c r="G99" s="11">
        <f t="shared" si="18"/>
        <v>17599.922999999999</v>
      </c>
      <c r="H99" s="11">
        <f t="shared" si="18"/>
        <v>14.606000000000002</v>
      </c>
      <c r="I99" s="11">
        <f t="shared" si="18"/>
        <v>17614.529000000002</v>
      </c>
      <c r="J99" s="11">
        <f t="shared" si="18"/>
        <v>-4788.9030000000002</v>
      </c>
      <c r="M99" s="7" t="s">
        <v>15</v>
      </c>
      <c r="N99" s="2">
        <f t="shared" si="4"/>
        <v>0.66699999999946158</v>
      </c>
      <c r="O99" s="2">
        <f t="shared" si="6"/>
        <v>0.61499999999978172</v>
      </c>
      <c r="P99" s="2">
        <f t="shared" si="7"/>
        <v>5.2000000000020918E-2</v>
      </c>
      <c r="Q99" s="2">
        <f t="shared" si="8"/>
        <v>0</v>
      </c>
      <c r="R99" s="2">
        <f t="shared" si="9"/>
        <v>0</v>
      </c>
      <c r="S99" s="2">
        <f t="shared" si="10"/>
        <v>0</v>
      </c>
      <c r="T99" s="2">
        <f t="shared" si="11"/>
        <v>0</v>
      </c>
      <c r="U99" s="2">
        <f t="shared" si="12"/>
        <v>-0.66699999999946158</v>
      </c>
    </row>
    <row r="100" spans="2:21" ht="13" x14ac:dyDescent="0.3">
      <c r="B100" s="6" t="s">
        <v>16</v>
      </c>
      <c r="C100" s="10">
        <v>8134.99</v>
      </c>
      <c r="D100" s="10">
        <f t="shared" si="2"/>
        <v>7749.7359999999999</v>
      </c>
      <c r="E100" s="10">
        <v>382.745</v>
      </c>
      <c r="F100" s="10">
        <v>2.5089999999999999</v>
      </c>
      <c r="G100" s="10">
        <v>6484.518</v>
      </c>
      <c r="H100" s="10">
        <v>14.412000000000001</v>
      </c>
      <c r="I100" s="10">
        <v>6498.93</v>
      </c>
      <c r="J100" s="10">
        <f t="shared" si="3"/>
        <v>-1636.0599999999995</v>
      </c>
      <c r="M100" s="6" t="s">
        <v>16</v>
      </c>
      <c r="N100" s="2">
        <f t="shared" si="4"/>
        <v>0.80099999999947613</v>
      </c>
      <c r="O100" s="2">
        <f t="shared" si="6"/>
        <v>0.69999999999708962</v>
      </c>
      <c r="P100" s="2">
        <f t="shared" si="7"/>
        <v>0.10099999999999909</v>
      </c>
      <c r="Q100" s="2">
        <f t="shared" si="8"/>
        <v>0</v>
      </c>
      <c r="R100" s="2">
        <f t="shared" si="9"/>
        <v>2.8000000002066372E-2</v>
      </c>
      <c r="S100" s="2">
        <f t="shared" si="10"/>
        <v>0</v>
      </c>
      <c r="T100" s="2">
        <f t="shared" si="11"/>
        <v>2.6999999998224666E-2</v>
      </c>
      <c r="U100" s="2">
        <f t="shared" si="12"/>
        <v>-0.77399999999943248</v>
      </c>
    </row>
    <row r="101" spans="2:21" ht="13" x14ac:dyDescent="0.3">
      <c r="B101" s="6" t="s">
        <v>2</v>
      </c>
      <c r="C101" s="10">
        <v>8492.7939999999999</v>
      </c>
      <c r="D101" s="10">
        <f t="shared" si="2"/>
        <v>8145.652</v>
      </c>
      <c r="E101" s="10">
        <v>344.85599999999999</v>
      </c>
      <c r="F101" s="10">
        <v>2.286</v>
      </c>
      <c r="G101" s="10">
        <v>6495.0110000000004</v>
      </c>
      <c r="H101" s="10">
        <v>5.0999999999999997E-2</v>
      </c>
      <c r="I101" s="10">
        <v>6495.0619999999999</v>
      </c>
      <c r="J101" s="10">
        <f t="shared" si="3"/>
        <v>-1997.732</v>
      </c>
      <c r="M101" s="6" t="s">
        <v>2</v>
      </c>
      <c r="N101" s="2">
        <f t="shared" si="4"/>
        <v>0.9930000000003929</v>
      </c>
      <c r="O101" s="2">
        <f t="shared" si="6"/>
        <v>0.89699999999993452</v>
      </c>
      <c r="P101" s="2">
        <f t="shared" si="7"/>
        <v>9.6000000000003638E-2</v>
      </c>
      <c r="Q101" s="2">
        <f t="shared" si="8"/>
        <v>0</v>
      </c>
      <c r="R101" s="2">
        <f t="shared" si="9"/>
        <v>0</v>
      </c>
      <c r="S101" s="2">
        <f t="shared" si="10"/>
        <v>0</v>
      </c>
      <c r="T101" s="2">
        <f t="shared" si="11"/>
        <v>0</v>
      </c>
      <c r="U101" s="2">
        <f t="shared" si="12"/>
        <v>-0.9930000000003929</v>
      </c>
    </row>
    <row r="102" spans="2:21" ht="13" x14ac:dyDescent="0.3">
      <c r="B102" s="6" t="s">
        <v>17</v>
      </c>
      <c r="C102" s="10">
        <v>8288.6460000000006</v>
      </c>
      <c r="D102" s="10">
        <f t="shared" si="2"/>
        <v>7949.9810000000007</v>
      </c>
      <c r="E102" s="10">
        <v>335.65</v>
      </c>
      <c r="F102" s="10">
        <v>3.0150000000000001</v>
      </c>
      <c r="G102" s="10">
        <v>5382.8559999999998</v>
      </c>
      <c r="H102" s="10">
        <v>0.36099999999999999</v>
      </c>
      <c r="I102" s="10">
        <v>5383.2169999999996</v>
      </c>
      <c r="J102" s="10">
        <f t="shared" si="3"/>
        <v>-2905.429000000001</v>
      </c>
      <c r="M102" s="6" t="s">
        <v>17</v>
      </c>
      <c r="N102" s="2">
        <f t="shared" si="4"/>
        <v>3.2999999999447027E-2</v>
      </c>
      <c r="O102" s="2">
        <f t="shared" si="6"/>
        <v>3.0999999999039574E-2</v>
      </c>
      <c r="P102" s="2">
        <f t="shared" si="7"/>
        <v>2.0000000000095497E-3</v>
      </c>
      <c r="Q102" s="2">
        <f t="shared" si="8"/>
        <v>0</v>
      </c>
      <c r="R102" s="2">
        <f t="shared" si="9"/>
        <v>0</v>
      </c>
      <c r="S102" s="2">
        <f t="shared" si="10"/>
        <v>0</v>
      </c>
      <c r="T102" s="2">
        <f t="shared" si="11"/>
        <v>0</v>
      </c>
      <c r="U102" s="2">
        <f t="shared" si="12"/>
        <v>-3.2999999999447027E-2</v>
      </c>
    </row>
    <row r="103" spans="2:21" x14ac:dyDescent="0.25">
      <c r="B103" s="7" t="s">
        <v>18</v>
      </c>
      <c r="C103" s="11">
        <f t="shared" ref="C103:J103" si="19">SUM(C100:C102)</f>
        <v>24916.43</v>
      </c>
      <c r="D103" s="11">
        <f t="shared" si="19"/>
        <v>23845.368999999999</v>
      </c>
      <c r="E103" s="11">
        <f t="shared" si="19"/>
        <v>1063.251</v>
      </c>
      <c r="F103" s="11">
        <f t="shared" si="19"/>
        <v>7.8100000000000005</v>
      </c>
      <c r="G103" s="11">
        <f t="shared" si="19"/>
        <v>18362.385000000002</v>
      </c>
      <c r="H103" s="11">
        <f t="shared" si="19"/>
        <v>14.824000000000002</v>
      </c>
      <c r="I103" s="11">
        <f t="shared" si="19"/>
        <v>18377.208999999999</v>
      </c>
      <c r="J103" s="11">
        <f t="shared" si="19"/>
        <v>-6539.2210000000005</v>
      </c>
      <c r="M103" s="7" t="s">
        <v>18</v>
      </c>
      <c r="N103" s="2">
        <f t="shared" si="4"/>
        <v>2.9169999999994616</v>
      </c>
      <c r="O103" s="2">
        <f t="shared" si="6"/>
        <v>2.3819999999996071</v>
      </c>
      <c r="P103" s="2">
        <f t="shared" si="7"/>
        <v>0.53500000000002501</v>
      </c>
      <c r="Q103" s="2">
        <f t="shared" si="8"/>
        <v>0</v>
      </c>
      <c r="R103" s="2">
        <f t="shared" si="9"/>
        <v>0</v>
      </c>
      <c r="S103" s="2">
        <f t="shared" si="10"/>
        <v>0</v>
      </c>
      <c r="T103" s="2">
        <f t="shared" si="11"/>
        <v>0</v>
      </c>
      <c r="U103" s="2">
        <f t="shared" si="12"/>
        <v>-2.9169999999994616</v>
      </c>
    </row>
    <row r="104" spans="2:21" ht="13" x14ac:dyDescent="0.3">
      <c r="B104" s="6" t="s">
        <v>19</v>
      </c>
      <c r="C104" s="10">
        <v>7092.9110000000001</v>
      </c>
      <c r="D104" s="10">
        <f t="shared" si="2"/>
        <v>6738.7219999999998</v>
      </c>
      <c r="E104" s="10">
        <v>352.18</v>
      </c>
      <c r="F104" s="10">
        <v>2.0089999999999999</v>
      </c>
      <c r="G104" s="10">
        <v>3841.8339999999998</v>
      </c>
      <c r="H104" s="10">
        <v>52.433</v>
      </c>
      <c r="I104" s="10">
        <v>3894.2669999999998</v>
      </c>
      <c r="J104" s="10">
        <f t="shared" si="3"/>
        <v>-3198.6440000000002</v>
      </c>
      <c r="M104" s="6" t="s">
        <v>19</v>
      </c>
      <c r="N104" s="2">
        <f t="shared" si="4"/>
        <v>3.9419999999990978</v>
      </c>
      <c r="O104" s="2">
        <f t="shared" si="6"/>
        <v>3.3080000000009022</v>
      </c>
      <c r="P104" s="2">
        <f t="shared" si="7"/>
        <v>0.6330000000000382</v>
      </c>
      <c r="Q104" s="2">
        <f t="shared" si="8"/>
        <v>9.9999999999944578E-4</v>
      </c>
      <c r="R104" s="2">
        <f t="shared" si="9"/>
        <v>0</v>
      </c>
      <c r="S104" s="2">
        <f t="shared" si="10"/>
        <v>0</v>
      </c>
      <c r="T104" s="2">
        <f t="shared" si="11"/>
        <v>0</v>
      </c>
      <c r="U104" s="2">
        <f t="shared" si="12"/>
        <v>-3.9420000000000073</v>
      </c>
    </row>
    <row r="105" spans="2:21" ht="13" x14ac:dyDescent="0.3">
      <c r="B105" s="6" t="s">
        <v>20</v>
      </c>
      <c r="C105" s="10">
        <v>8735.9599999999991</v>
      </c>
      <c r="D105" s="10">
        <f t="shared" si="2"/>
        <v>8355.2389999999996</v>
      </c>
      <c r="E105" s="10">
        <v>379.01499999999999</v>
      </c>
      <c r="F105" s="10">
        <v>1.706</v>
      </c>
      <c r="G105" s="10">
        <v>4245.9629999999997</v>
      </c>
      <c r="H105" s="10">
        <v>1.0999999999999999E-2</v>
      </c>
      <c r="I105" s="10">
        <v>4245.9740000000002</v>
      </c>
      <c r="J105" s="10">
        <f t="shared" si="3"/>
        <v>-4489.985999999999</v>
      </c>
      <c r="M105" s="6" t="s">
        <v>20</v>
      </c>
      <c r="N105" s="2">
        <f t="shared" si="4"/>
        <v>1.1509999999998399</v>
      </c>
      <c r="O105" s="2">
        <f t="shared" si="6"/>
        <v>1.0630000000001019</v>
      </c>
      <c r="P105" s="2">
        <f t="shared" si="7"/>
        <v>8.7999999999965439E-2</v>
      </c>
      <c r="Q105" s="2">
        <f t="shared" si="8"/>
        <v>0</v>
      </c>
      <c r="R105" s="2">
        <f t="shared" si="9"/>
        <v>0</v>
      </c>
      <c r="S105" s="2">
        <f t="shared" si="10"/>
        <v>0</v>
      </c>
      <c r="T105" s="2">
        <f t="shared" si="11"/>
        <v>0</v>
      </c>
      <c r="U105" s="2">
        <f t="shared" si="12"/>
        <v>-1.1509999999998399</v>
      </c>
    </row>
    <row r="106" spans="2:21" ht="13" x14ac:dyDescent="0.3">
      <c r="B106" s="6" t="s">
        <v>21</v>
      </c>
      <c r="C106" s="10">
        <v>8090.5450000000001</v>
      </c>
      <c r="D106" s="10">
        <f t="shared" si="2"/>
        <v>7750.6329999999998</v>
      </c>
      <c r="E106" s="10">
        <v>338.23899999999998</v>
      </c>
      <c r="F106" s="10">
        <v>1.673</v>
      </c>
      <c r="G106" s="10">
        <v>4081.299</v>
      </c>
      <c r="H106" s="10">
        <v>1.631</v>
      </c>
      <c r="I106" s="10">
        <v>4082.93</v>
      </c>
      <c r="J106" s="10">
        <f t="shared" si="3"/>
        <v>-4007.6150000000002</v>
      </c>
      <c r="M106" s="6" t="s">
        <v>21</v>
      </c>
      <c r="N106" s="2">
        <f t="shared" si="4"/>
        <v>14.414000000000669</v>
      </c>
      <c r="O106" s="2">
        <f t="shared" si="6"/>
        <v>13.639000000001033</v>
      </c>
      <c r="P106" s="2">
        <f t="shared" si="7"/>
        <v>0.77500000000003411</v>
      </c>
      <c r="Q106" s="2">
        <f t="shared" si="8"/>
        <v>0</v>
      </c>
      <c r="R106" s="2">
        <f t="shared" si="9"/>
        <v>0</v>
      </c>
      <c r="S106" s="2">
        <f t="shared" si="10"/>
        <v>0</v>
      </c>
      <c r="T106" s="2">
        <f t="shared" si="11"/>
        <v>0</v>
      </c>
      <c r="U106" s="2">
        <f t="shared" si="12"/>
        <v>-14.414000000000669</v>
      </c>
    </row>
    <row r="107" spans="2:21" x14ac:dyDescent="0.25">
      <c r="B107" s="7" t="s">
        <v>22</v>
      </c>
      <c r="C107" s="11">
        <f t="shared" ref="C107:J107" si="20">SUM(C104:C106)</f>
        <v>23919.415999999997</v>
      </c>
      <c r="D107" s="11">
        <f t="shared" si="20"/>
        <v>22844.593999999997</v>
      </c>
      <c r="E107" s="11">
        <f t="shared" si="20"/>
        <v>1069.434</v>
      </c>
      <c r="F107" s="11">
        <f t="shared" si="20"/>
        <v>5.3879999999999999</v>
      </c>
      <c r="G107" s="11">
        <f t="shared" si="20"/>
        <v>12169.096</v>
      </c>
      <c r="H107" s="11">
        <f t="shared" si="20"/>
        <v>54.075000000000003</v>
      </c>
      <c r="I107" s="11">
        <f t="shared" si="20"/>
        <v>12223.171</v>
      </c>
      <c r="J107" s="11">
        <f t="shared" si="20"/>
        <v>-11696.244999999999</v>
      </c>
      <c r="M107" s="7" t="s">
        <v>22</v>
      </c>
      <c r="N107" s="2">
        <f t="shared" si="4"/>
        <v>2.0590000000001965</v>
      </c>
      <c r="O107" s="2">
        <f t="shared" si="6"/>
        <v>1.8680000000003929</v>
      </c>
      <c r="P107" s="2">
        <f t="shared" si="7"/>
        <v>0.19100000000003092</v>
      </c>
      <c r="Q107" s="2">
        <f t="shared" si="8"/>
        <v>0</v>
      </c>
      <c r="R107" s="2">
        <f t="shared" si="9"/>
        <v>3.9999999999054126E-3</v>
      </c>
      <c r="S107" s="2">
        <f t="shared" si="10"/>
        <v>0</v>
      </c>
      <c r="T107" s="2">
        <f t="shared" si="11"/>
        <v>4.0000000003601599E-3</v>
      </c>
      <c r="U107" s="2">
        <f t="shared" si="12"/>
        <v>-2.0549999999998363</v>
      </c>
    </row>
    <row r="108" spans="2:21" ht="13" x14ac:dyDescent="0.3">
      <c r="B108" s="6" t="s">
        <v>23</v>
      </c>
      <c r="C108" s="10">
        <v>8474.2459999999992</v>
      </c>
      <c r="D108" s="10">
        <f t="shared" si="2"/>
        <v>8072.7789999999995</v>
      </c>
      <c r="E108" s="10">
        <v>399.58600000000001</v>
      </c>
      <c r="F108" s="10">
        <v>1.881</v>
      </c>
      <c r="G108" s="10">
        <v>4333.25</v>
      </c>
      <c r="H108" s="10">
        <v>0.03</v>
      </c>
      <c r="I108" s="10">
        <v>4333.28</v>
      </c>
      <c r="J108" s="10">
        <f t="shared" si="3"/>
        <v>-4140.9659999999994</v>
      </c>
      <c r="M108" s="6" t="s">
        <v>23</v>
      </c>
      <c r="N108" s="2">
        <f t="shared" si="4"/>
        <v>17.624000000003434</v>
      </c>
      <c r="O108" s="2">
        <f t="shared" si="6"/>
        <v>16.570000000003347</v>
      </c>
      <c r="P108" s="2">
        <f t="shared" si="7"/>
        <v>1.0540000000000873</v>
      </c>
      <c r="Q108" s="2">
        <f t="shared" si="8"/>
        <v>0</v>
      </c>
      <c r="R108" s="2">
        <f t="shared" si="9"/>
        <v>5.0000000010186341E-3</v>
      </c>
      <c r="S108" s="2">
        <f t="shared" si="10"/>
        <v>0</v>
      </c>
      <c r="T108" s="2">
        <f t="shared" si="11"/>
        <v>4.9999999991996447E-3</v>
      </c>
      <c r="U108" s="2">
        <f t="shared" si="12"/>
        <v>-17.619000000002416</v>
      </c>
    </row>
    <row r="109" spans="2:21" ht="13" x14ac:dyDescent="0.3">
      <c r="B109" s="8" t="s">
        <v>24</v>
      </c>
      <c r="C109" s="10">
        <v>9302.1509999999998</v>
      </c>
      <c r="D109" s="10">
        <f t="shared" si="2"/>
        <v>8889.1419999999998</v>
      </c>
      <c r="E109" s="10">
        <v>410.67599999999999</v>
      </c>
      <c r="F109" s="10">
        <v>2.3330000000000002</v>
      </c>
      <c r="G109" s="10">
        <v>4021.0880000000002</v>
      </c>
      <c r="H109" s="10">
        <v>0.70799999999999996</v>
      </c>
      <c r="I109" s="10">
        <v>4021.7950000000001</v>
      </c>
      <c r="J109" s="10">
        <f t="shared" si="3"/>
        <v>-5280.3559999999998</v>
      </c>
      <c r="M109" s="8" t="s">
        <v>24</v>
      </c>
      <c r="N109" s="2">
        <f t="shared" si="4"/>
        <v>2.1050000000013824</v>
      </c>
      <c r="O109" s="2">
        <f t="shared" si="6"/>
        <v>1.8480000000008658</v>
      </c>
      <c r="P109" s="2">
        <f t="shared" si="7"/>
        <v>0.25499999999999545</v>
      </c>
      <c r="Q109" s="2">
        <f t="shared" si="8"/>
        <v>2.0000000000000018E-3</v>
      </c>
      <c r="R109" s="2">
        <f t="shared" si="9"/>
        <v>9.9000000000160071E-2</v>
      </c>
      <c r="S109" s="2">
        <f t="shared" si="10"/>
        <v>0</v>
      </c>
      <c r="T109" s="2">
        <f t="shared" si="11"/>
        <v>9.9000000000160071E-2</v>
      </c>
      <c r="U109" s="2">
        <f t="shared" si="12"/>
        <v>-2.0060000000012224</v>
      </c>
    </row>
    <row r="110" spans="2:21" ht="13" x14ac:dyDescent="0.3">
      <c r="B110" s="6" t="s">
        <v>25</v>
      </c>
      <c r="C110" s="10">
        <v>7927.2449999999999</v>
      </c>
      <c r="D110" s="10">
        <f t="shared" si="2"/>
        <v>7586.0929999999998</v>
      </c>
      <c r="E110" s="10">
        <v>338.16</v>
      </c>
      <c r="F110" s="10">
        <v>2.992</v>
      </c>
      <c r="G110" s="10">
        <v>3117.6619999999998</v>
      </c>
      <c r="H110" s="10"/>
      <c r="I110" s="10">
        <v>3117.6619999999998</v>
      </c>
      <c r="J110" s="10">
        <f t="shared" si="3"/>
        <v>-4809.5830000000005</v>
      </c>
      <c r="M110" s="6" t="s">
        <v>25</v>
      </c>
      <c r="N110" s="2">
        <f t="shared" si="4"/>
        <v>40.315000000000509</v>
      </c>
      <c r="O110" s="2">
        <f t="shared" si="6"/>
        <v>36.639000000001033</v>
      </c>
      <c r="P110" s="2">
        <f t="shared" si="7"/>
        <v>3.6539999999999964</v>
      </c>
      <c r="Q110" s="2">
        <f t="shared" si="8"/>
        <v>2.1999999999999797E-2</v>
      </c>
      <c r="R110" s="2">
        <f t="shared" si="9"/>
        <v>16.360999999999876</v>
      </c>
      <c r="S110" s="2">
        <f t="shared" si="10"/>
        <v>0</v>
      </c>
      <c r="T110" s="2">
        <f t="shared" si="11"/>
        <v>16.36200000000008</v>
      </c>
      <c r="U110" s="2">
        <f t="shared" si="12"/>
        <v>-23.953000000000429</v>
      </c>
    </row>
    <row r="111" spans="2:21" x14ac:dyDescent="0.25">
      <c r="B111" s="7" t="s">
        <v>26</v>
      </c>
      <c r="C111" s="11">
        <f t="shared" ref="C111:J111" si="21">SUM(C108:C110)</f>
        <v>25703.641999999996</v>
      </c>
      <c r="D111" s="11">
        <f t="shared" si="21"/>
        <v>24548.013999999999</v>
      </c>
      <c r="E111" s="11">
        <f t="shared" si="21"/>
        <v>1148.422</v>
      </c>
      <c r="F111" s="11">
        <f t="shared" si="21"/>
        <v>7.2060000000000004</v>
      </c>
      <c r="G111" s="11">
        <f t="shared" si="21"/>
        <v>11472</v>
      </c>
      <c r="H111" s="11">
        <f t="shared" si="21"/>
        <v>0.73799999999999999</v>
      </c>
      <c r="I111" s="11">
        <f t="shared" si="21"/>
        <v>11472.737000000001</v>
      </c>
      <c r="J111" s="11">
        <f t="shared" si="21"/>
        <v>-14230.905000000001</v>
      </c>
      <c r="M111" s="7" t="s">
        <v>26</v>
      </c>
      <c r="N111" s="2">
        <f t="shared" si="4"/>
        <v>132.61999999999989</v>
      </c>
      <c r="O111" s="2">
        <f t="shared" si="6"/>
        <v>119.77199999999993</v>
      </c>
      <c r="P111" s="2">
        <f t="shared" si="7"/>
        <v>12.829999999999984</v>
      </c>
      <c r="Q111" s="2">
        <f t="shared" si="8"/>
        <v>1.7999999999999794E-2</v>
      </c>
      <c r="R111" s="2">
        <f t="shared" si="9"/>
        <v>1979.2710000000002</v>
      </c>
      <c r="S111" s="2">
        <f t="shared" si="10"/>
        <v>0</v>
      </c>
      <c r="T111" s="2">
        <f t="shared" si="11"/>
        <v>1979.2710000000002</v>
      </c>
      <c r="U111" s="2">
        <f t="shared" si="12"/>
        <v>1846.6510000000007</v>
      </c>
    </row>
    <row r="112" spans="2:21" x14ac:dyDescent="0.25">
      <c r="B112" s="7" t="s">
        <v>30</v>
      </c>
      <c r="C112" s="11">
        <f t="shared" ref="C112:J112" si="22">C99+C103+C107+C111</f>
        <v>96942.919999999984</v>
      </c>
      <c r="D112" s="11">
        <f t="shared" si="22"/>
        <v>92684.747000000003</v>
      </c>
      <c r="E112" s="11">
        <f t="shared" si="22"/>
        <v>4231.8459999999995</v>
      </c>
      <c r="F112" s="11">
        <f t="shared" si="22"/>
        <v>26.327000000000002</v>
      </c>
      <c r="G112" s="11">
        <f t="shared" si="22"/>
        <v>59603.404000000002</v>
      </c>
      <c r="H112" s="11">
        <f t="shared" si="22"/>
        <v>84.243000000000009</v>
      </c>
      <c r="I112" s="11">
        <f t="shared" si="22"/>
        <v>59687.646000000001</v>
      </c>
      <c r="J112" s="11">
        <f t="shared" si="22"/>
        <v>-37255.273999999998</v>
      </c>
      <c r="M112" s="7" t="s">
        <v>30</v>
      </c>
      <c r="N112" s="2">
        <f t="shared" si="4"/>
        <v>175.04100000000471</v>
      </c>
      <c r="O112" s="2">
        <f t="shared" si="6"/>
        <v>158.26100000000224</v>
      </c>
      <c r="P112" s="2">
        <f t="shared" si="7"/>
        <v>16.738000000000056</v>
      </c>
      <c r="Q112" s="2">
        <f t="shared" si="8"/>
        <v>4.1999999999999815E-2</v>
      </c>
      <c r="R112" s="2">
        <f t="shared" si="9"/>
        <v>1995.7309999999998</v>
      </c>
      <c r="S112" s="2">
        <f t="shared" si="10"/>
        <v>0</v>
      </c>
      <c r="T112" s="2">
        <f t="shared" si="11"/>
        <v>1995.7319999999982</v>
      </c>
      <c r="U112" s="2">
        <f t="shared" si="12"/>
        <v>1820.6909999999989</v>
      </c>
    </row>
    <row r="113" spans="2:10" x14ac:dyDescent="0.25">
      <c r="B113" s="9" t="s">
        <v>31</v>
      </c>
      <c r="C113" s="12">
        <f>C110-C109</f>
        <v>-1374.9059999999999</v>
      </c>
      <c r="D113" s="12">
        <f t="shared" ref="D113:J113" si="23">D110-D109</f>
        <v>-1303.049</v>
      </c>
      <c r="E113" s="12">
        <f t="shared" si="23"/>
        <v>-72.515999999999963</v>
      </c>
      <c r="F113" s="12">
        <f t="shared" si="23"/>
        <v>0.65899999999999981</v>
      </c>
      <c r="G113" s="12">
        <f t="shared" si="23"/>
        <v>-903.42600000000039</v>
      </c>
      <c r="H113" s="12">
        <f t="shared" si="23"/>
        <v>-0.70799999999999996</v>
      </c>
      <c r="I113" s="12">
        <f t="shared" si="23"/>
        <v>-904.13300000000027</v>
      </c>
      <c r="J113" s="12">
        <f t="shared" si="23"/>
        <v>470.77299999999923</v>
      </c>
    </row>
    <row r="114" spans="2:10" x14ac:dyDescent="0.25">
      <c r="B114" s="7" t="s">
        <v>32</v>
      </c>
      <c r="C114" s="13">
        <f>C113/C109*100</f>
        <v>-14.780516893350795</v>
      </c>
      <c r="D114" s="13">
        <f t="shared" ref="D114:J114" si="24">D113/D109*100</f>
        <v>-14.658883838282705</v>
      </c>
      <c r="E114" s="13">
        <f t="shared" si="24"/>
        <v>-17.657715571399343</v>
      </c>
      <c r="F114" s="13">
        <f t="shared" si="24"/>
        <v>28.246892413201873</v>
      </c>
      <c r="G114" s="13">
        <f t="shared" si="24"/>
        <v>-22.467202906278111</v>
      </c>
      <c r="H114" s="13">
        <f t="shared" si="24"/>
        <v>-100</v>
      </c>
      <c r="I114" s="13">
        <f t="shared" si="24"/>
        <v>-22.480832563569258</v>
      </c>
      <c r="J114" s="13">
        <f t="shared" si="24"/>
        <v>-8.9155541785440082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opLeftCell="A30" workbookViewId="0">
      <selection activeCell="A53" sqref="A53:XFD54"/>
    </sheetView>
  </sheetViews>
  <sheetFormatPr defaultColWidth="9.1796875" defaultRowHeight="12.5" x14ac:dyDescent="0.25"/>
  <cols>
    <col min="1" max="1" width="9.1796875" style="1"/>
    <col min="2" max="2" width="9.1796875" style="20"/>
    <col min="3" max="3" width="9.1796875" style="1"/>
    <col min="4" max="4" width="9.26953125" style="1" bestFit="1" customWidth="1"/>
    <col min="5" max="5" width="10.54296875" style="1" customWidth="1"/>
    <col min="6" max="6" width="11" style="1" customWidth="1"/>
    <col min="7" max="8" width="9.26953125" style="1" bestFit="1" customWidth="1"/>
    <col min="9" max="9" width="10.7265625" style="1" customWidth="1"/>
    <col min="10" max="12" width="9.26953125" style="1" bestFit="1" customWidth="1"/>
    <col min="13" max="13" width="10.54296875" style="1" customWidth="1"/>
    <col min="14" max="14" width="9.26953125" style="1" bestFit="1" customWidth="1"/>
    <col min="15" max="15" width="10.453125" style="1" bestFit="1" customWidth="1"/>
    <col min="16" max="16" width="9.26953125" style="1" bestFit="1" customWidth="1"/>
    <col min="17" max="16384" width="9.1796875" style="1"/>
  </cols>
  <sheetData>
    <row r="1" spans="1:21" x14ac:dyDescent="0.25">
      <c r="A1" s="18"/>
      <c r="B1" s="21"/>
    </row>
    <row r="2" spans="1:21" x14ac:dyDescent="0.25">
      <c r="A2" s="18"/>
      <c r="B2" s="21"/>
    </row>
    <row r="4" spans="1:21" x14ac:dyDescent="0.25">
      <c r="A4" s="18"/>
      <c r="B4" s="21"/>
    </row>
    <row r="5" spans="1:21" x14ac:dyDescent="0.25">
      <c r="A5" s="18"/>
      <c r="B5" s="21"/>
    </row>
    <row r="6" spans="1:21" x14ac:dyDescent="0.25">
      <c r="A6" s="18"/>
      <c r="B6" s="21"/>
    </row>
    <row r="7" spans="1:21" x14ac:dyDescent="0.25">
      <c r="A7" s="18"/>
      <c r="B7" s="21"/>
      <c r="C7" s="3" t="s">
        <v>49</v>
      </c>
      <c r="D7" s="3"/>
      <c r="E7" s="3"/>
      <c r="F7" s="3"/>
      <c r="G7" s="3"/>
      <c r="H7" s="3"/>
      <c r="I7" s="3"/>
      <c r="J7" s="3"/>
      <c r="K7" s="3"/>
      <c r="L7" s="17"/>
      <c r="U7" s="22"/>
    </row>
    <row r="8" spans="1:21" x14ac:dyDescent="0.25">
      <c r="A8" s="18"/>
      <c r="B8" s="21"/>
      <c r="L8" s="17"/>
    </row>
    <row r="9" spans="1:21" ht="62.25" customHeight="1" thickBot="1" x14ac:dyDescent="0.3">
      <c r="A9" s="18"/>
      <c r="B9" s="21"/>
      <c r="C9" s="30" t="s">
        <v>5</v>
      </c>
      <c r="D9" s="31" t="s">
        <v>36</v>
      </c>
      <c r="E9" s="31" t="s">
        <v>37</v>
      </c>
      <c r="F9" s="31" t="s">
        <v>41</v>
      </c>
      <c r="G9" s="31" t="s">
        <v>38</v>
      </c>
      <c r="H9" s="31" t="s">
        <v>39</v>
      </c>
      <c r="I9" s="31" t="s">
        <v>42</v>
      </c>
      <c r="J9" s="31" t="s">
        <v>43</v>
      </c>
      <c r="K9" s="31" t="s">
        <v>44</v>
      </c>
      <c r="L9" s="32" t="s">
        <v>45</v>
      </c>
      <c r="M9" s="31" t="s">
        <v>46</v>
      </c>
      <c r="N9" s="31" t="s">
        <v>40</v>
      </c>
      <c r="O9" s="31" t="s">
        <v>47</v>
      </c>
      <c r="P9" s="31" t="s">
        <v>48</v>
      </c>
    </row>
    <row r="10" spans="1:21" x14ac:dyDescent="0.25">
      <c r="A10" s="18"/>
      <c r="B10" s="21"/>
      <c r="C10" s="33" t="s">
        <v>27</v>
      </c>
      <c r="D10" s="21">
        <v>640.85299999999995</v>
      </c>
      <c r="E10" s="21">
        <v>988.80399999999997</v>
      </c>
      <c r="F10" s="21">
        <v>907.02499999999998</v>
      </c>
      <c r="G10" s="21">
        <v>1338.4390000000001</v>
      </c>
      <c r="H10" s="21">
        <v>46.563000000000002</v>
      </c>
      <c r="I10" s="21">
        <v>852.50599999999997</v>
      </c>
      <c r="J10" s="21">
        <v>279.74299999999999</v>
      </c>
      <c r="K10" s="21">
        <v>56.341999999999999</v>
      </c>
      <c r="L10" s="21">
        <v>133.43899999999999</v>
      </c>
      <c r="M10" s="21">
        <v>418.93200000000002</v>
      </c>
      <c r="N10" s="21">
        <v>134.905</v>
      </c>
      <c r="O10" s="21">
        <f>P10-SUM(D10:N10)</f>
        <v>235.79799999999977</v>
      </c>
      <c r="P10" s="21">
        <v>6033.3490000000002</v>
      </c>
    </row>
    <row r="11" spans="1:21" x14ac:dyDescent="0.25">
      <c r="C11" s="33" t="s">
        <v>13</v>
      </c>
      <c r="D11" s="21">
        <v>771.51900000000001</v>
      </c>
      <c r="E11" s="21">
        <v>1352.3630000000001</v>
      </c>
      <c r="F11" s="21">
        <v>1259.941</v>
      </c>
      <c r="G11" s="21">
        <v>1288.5340000000001</v>
      </c>
      <c r="H11" s="21">
        <v>57.323999999999998</v>
      </c>
      <c r="I11" s="21">
        <v>894.25199999999995</v>
      </c>
      <c r="J11" s="21">
        <v>376.935</v>
      </c>
      <c r="K11" s="21">
        <v>46.59</v>
      </c>
      <c r="L11" s="21">
        <v>180.75800000000001</v>
      </c>
      <c r="M11" s="21">
        <v>422.404</v>
      </c>
      <c r="N11" s="21">
        <v>142.92099999999999</v>
      </c>
      <c r="O11" s="21">
        <f t="shared" ref="O11:O44" si="0">P11-SUM(D11:N11)</f>
        <v>210.25800000000072</v>
      </c>
      <c r="P11" s="21">
        <v>7003.799</v>
      </c>
    </row>
    <row r="12" spans="1:21" x14ac:dyDescent="0.25">
      <c r="C12" s="33" t="s">
        <v>14</v>
      </c>
      <c r="D12" s="21">
        <v>795.66300000000001</v>
      </c>
      <c r="E12" s="21">
        <v>818.81100000000004</v>
      </c>
      <c r="F12" s="21">
        <v>1221.329</v>
      </c>
      <c r="G12" s="21">
        <v>1511.058</v>
      </c>
      <c r="H12" s="21">
        <v>68.349000000000004</v>
      </c>
      <c r="I12" s="21">
        <v>1111.248</v>
      </c>
      <c r="J12" s="21">
        <v>394.70699999999999</v>
      </c>
      <c r="K12" s="21">
        <v>65.417000000000002</v>
      </c>
      <c r="L12" s="21">
        <v>235.38399999999999</v>
      </c>
      <c r="M12" s="21">
        <v>565.99599999999998</v>
      </c>
      <c r="N12" s="21">
        <v>179.339</v>
      </c>
      <c r="O12" s="21">
        <f t="shared" si="0"/>
        <v>286.05599999999868</v>
      </c>
      <c r="P12" s="21">
        <v>7253.357</v>
      </c>
    </row>
    <row r="13" spans="1:21" ht="13" thickBot="1" x14ac:dyDescent="0.3">
      <c r="C13" s="34" t="s">
        <v>15</v>
      </c>
      <c r="D13" s="46">
        <v>2208.0340000000001</v>
      </c>
      <c r="E13" s="46">
        <v>3159.9780000000001</v>
      </c>
      <c r="F13" s="46">
        <v>3388.2959999999998</v>
      </c>
      <c r="G13" s="46">
        <v>4138.0309999999999</v>
      </c>
      <c r="H13" s="46">
        <v>172.23599999999999</v>
      </c>
      <c r="I13" s="46">
        <v>2858.0059999999999</v>
      </c>
      <c r="J13" s="46">
        <v>1051.386</v>
      </c>
      <c r="K13" s="46">
        <v>168.34899999999999</v>
      </c>
      <c r="L13" s="46">
        <v>549.58000000000004</v>
      </c>
      <c r="M13" s="46">
        <v>1407.3320000000001</v>
      </c>
      <c r="N13" s="46">
        <v>457.16500000000002</v>
      </c>
      <c r="O13" s="46">
        <f t="shared" si="0"/>
        <v>732.11200000000099</v>
      </c>
      <c r="P13" s="46">
        <v>20290.505000000001</v>
      </c>
    </row>
    <row r="14" spans="1:21" x14ac:dyDescent="0.25">
      <c r="C14" s="33" t="s">
        <v>16</v>
      </c>
      <c r="D14" s="21">
        <v>768.63800000000003</v>
      </c>
      <c r="E14" s="21">
        <v>765.93799999999999</v>
      </c>
      <c r="F14" s="21">
        <v>1093.6659999999999</v>
      </c>
      <c r="G14" s="21">
        <v>1366.7739999999999</v>
      </c>
      <c r="H14" s="21">
        <v>55.893000000000001</v>
      </c>
      <c r="I14" s="21">
        <v>817.125</v>
      </c>
      <c r="J14" s="21">
        <v>351.96199999999999</v>
      </c>
      <c r="K14" s="21">
        <v>63.555</v>
      </c>
      <c r="L14" s="21">
        <v>197.816</v>
      </c>
      <c r="M14" s="21">
        <v>382.59300000000002</v>
      </c>
      <c r="N14" s="21">
        <v>140.34800000000001</v>
      </c>
      <c r="O14" s="21">
        <f t="shared" si="0"/>
        <v>211.73200000000088</v>
      </c>
      <c r="P14" s="21">
        <v>6216.04</v>
      </c>
    </row>
    <row r="15" spans="1:21" x14ac:dyDescent="0.25">
      <c r="C15" s="33" t="s">
        <v>2</v>
      </c>
      <c r="D15" s="21">
        <v>902.12099999999998</v>
      </c>
      <c r="E15" s="21">
        <v>874.37599999999998</v>
      </c>
      <c r="F15" s="21">
        <v>1013.0940000000001</v>
      </c>
      <c r="G15" s="21">
        <v>1311.5119999999999</v>
      </c>
      <c r="H15" s="21">
        <v>75.328000000000003</v>
      </c>
      <c r="I15" s="21">
        <v>1058.357</v>
      </c>
      <c r="J15" s="21">
        <v>391.18099999999998</v>
      </c>
      <c r="K15" s="21">
        <v>77.254999999999995</v>
      </c>
      <c r="L15" s="21">
        <v>187.291</v>
      </c>
      <c r="M15" s="21">
        <v>550.27499999999998</v>
      </c>
      <c r="N15" s="21">
        <v>161.82</v>
      </c>
      <c r="O15" s="21">
        <f t="shared" si="0"/>
        <v>239.77100000000064</v>
      </c>
      <c r="P15" s="21">
        <v>6842.3810000000003</v>
      </c>
    </row>
    <row r="16" spans="1:21" x14ac:dyDescent="0.25">
      <c r="C16" s="33" t="s">
        <v>17</v>
      </c>
      <c r="D16" s="21">
        <v>904.36</v>
      </c>
      <c r="E16" s="21">
        <v>779.61699999999996</v>
      </c>
      <c r="F16" s="21">
        <v>1153.3610000000001</v>
      </c>
      <c r="G16" s="21">
        <v>1321.855</v>
      </c>
      <c r="H16" s="21">
        <v>80.328999999999994</v>
      </c>
      <c r="I16" s="21">
        <v>1120.4680000000001</v>
      </c>
      <c r="J16" s="21">
        <v>422.42899999999997</v>
      </c>
      <c r="K16" s="21">
        <v>100.06</v>
      </c>
      <c r="L16" s="21">
        <v>153.38900000000001</v>
      </c>
      <c r="M16" s="21">
        <v>528.05600000000004</v>
      </c>
      <c r="N16" s="21">
        <v>176.893</v>
      </c>
      <c r="O16" s="21">
        <f t="shared" si="0"/>
        <v>207.40200000000095</v>
      </c>
      <c r="P16" s="21">
        <v>6948.2190000000001</v>
      </c>
    </row>
    <row r="17" spans="1:16" ht="13" thickBot="1" x14ac:dyDescent="0.3">
      <c r="C17" s="34" t="s">
        <v>18</v>
      </c>
      <c r="D17" s="46">
        <v>2575.12</v>
      </c>
      <c r="E17" s="46">
        <v>2419.931</v>
      </c>
      <c r="F17" s="46">
        <v>3260.1210000000001</v>
      </c>
      <c r="G17" s="46">
        <v>4000.1410000000001</v>
      </c>
      <c r="H17" s="46">
        <v>211.55</v>
      </c>
      <c r="I17" s="46">
        <v>2995.95</v>
      </c>
      <c r="J17" s="46">
        <v>1165.5719999999999</v>
      </c>
      <c r="K17" s="46">
        <v>240.87</v>
      </c>
      <c r="L17" s="46">
        <v>538.495</v>
      </c>
      <c r="M17" s="46">
        <v>1460.924</v>
      </c>
      <c r="N17" s="46">
        <v>479.06099999999998</v>
      </c>
      <c r="O17" s="46">
        <f t="shared" si="0"/>
        <v>658.90400000000227</v>
      </c>
      <c r="P17" s="46">
        <v>20006.638999999999</v>
      </c>
    </row>
    <row r="18" spans="1:16" x14ac:dyDescent="0.25">
      <c r="C18" s="33" t="s">
        <v>19</v>
      </c>
      <c r="D18" s="21">
        <v>823.904</v>
      </c>
      <c r="E18" s="21">
        <v>811.52800000000002</v>
      </c>
      <c r="F18" s="21">
        <v>1077.18</v>
      </c>
      <c r="G18" s="21">
        <v>1437.461</v>
      </c>
      <c r="H18" s="21">
        <v>67.316999999999993</v>
      </c>
      <c r="I18" s="21">
        <v>1015.8</v>
      </c>
      <c r="J18" s="21">
        <v>418.065</v>
      </c>
      <c r="K18" s="21">
        <v>63.387</v>
      </c>
      <c r="L18" s="21">
        <v>173.85499999999999</v>
      </c>
      <c r="M18" s="21">
        <v>873.68299999999999</v>
      </c>
      <c r="N18" s="21">
        <v>167.422</v>
      </c>
      <c r="O18" s="21">
        <f t="shared" si="0"/>
        <v>244.84200000000146</v>
      </c>
      <c r="P18" s="21">
        <v>7174.4440000000004</v>
      </c>
    </row>
    <row r="19" spans="1:16" x14ac:dyDescent="0.25">
      <c r="C19" s="33" t="s">
        <v>20</v>
      </c>
      <c r="D19" s="21">
        <v>916.85799999999995</v>
      </c>
      <c r="E19" s="21">
        <v>597.00800000000004</v>
      </c>
      <c r="F19" s="21">
        <v>1255.7550000000001</v>
      </c>
      <c r="G19" s="21">
        <v>1486.095</v>
      </c>
      <c r="H19" s="21">
        <v>79.813000000000002</v>
      </c>
      <c r="I19" s="21">
        <v>1132.6289999999999</v>
      </c>
      <c r="J19" s="21">
        <v>431.73500000000001</v>
      </c>
      <c r="K19" s="21">
        <v>74.757999999999996</v>
      </c>
      <c r="L19" s="21">
        <v>204.58199999999999</v>
      </c>
      <c r="M19" s="21">
        <v>572.88400000000001</v>
      </c>
      <c r="N19" s="21">
        <v>183.57900000000001</v>
      </c>
      <c r="O19" s="21">
        <f t="shared" si="0"/>
        <v>263.41399999999976</v>
      </c>
      <c r="P19" s="21">
        <v>7199.11</v>
      </c>
    </row>
    <row r="20" spans="1:16" x14ac:dyDescent="0.25">
      <c r="C20" s="33" t="s">
        <v>21</v>
      </c>
      <c r="D20" s="21">
        <v>779.85799999999995</v>
      </c>
      <c r="E20" s="21">
        <v>1435.4770000000001</v>
      </c>
      <c r="F20" s="21">
        <v>1340.13</v>
      </c>
      <c r="G20" s="21">
        <v>1822.9570000000001</v>
      </c>
      <c r="H20" s="21">
        <v>87.838999999999999</v>
      </c>
      <c r="I20" s="21">
        <v>1187.8820000000001</v>
      </c>
      <c r="J20" s="21">
        <v>449.26600000000002</v>
      </c>
      <c r="K20" s="21">
        <v>64.739000000000004</v>
      </c>
      <c r="L20" s="21">
        <v>228.90199999999999</v>
      </c>
      <c r="M20" s="21">
        <v>625.57500000000005</v>
      </c>
      <c r="N20" s="21">
        <v>171.76599999999999</v>
      </c>
      <c r="O20" s="21">
        <f t="shared" si="0"/>
        <v>298.25400000000081</v>
      </c>
      <c r="P20" s="21">
        <v>8492.6450000000004</v>
      </c>
    </row>
    <row r="21" spans="1:16" ht="13" thickBot="1" x14ac:dyDescent="0.3">
      <c r="C21" s="34" t="s">
        <v>22</v>
      </c>
      <c r="D21" s="46">
        <v>2520.6190000000001</v>
      </c>
      <c r="E21" s="46">
        <v>2844.0129999999999</v>
      </c>
      <c r="F21" s="46">
        <v>3673.0659999999998</v>
      </c>
      <c r="G21" s="46">
        <v>4746.5140000000001</v>
      </c>
      <c r="H21" s="46">
        <v>234.96899999999999</v>
      </c>
      <c r="I21" s="46">
        <v>3336.31</v>
      </c>
      <c r="J21" s="46">
        <v>1299.066</v>
      </c>
      <c r="K21" s="46">
        <v>202.88399999999999</v>
      </c>
      <c r="L21" s="46">
        <v>607.33900000000006</v>
      </c>
      <c r="M21" s="46">
        <v>2072.143</v>
      </c>
      <c r="N21" s="46">
        <v>522.76800000000003</v>
      </c>
      <c r="O21" s="46">
        <f t="shared" si="0"/>
        <v>806.50800000000527</v>
      </c>
      <c r="P21" s="46">
        <v>22866.199000000001</v>
      </c>
    </row>
    <row r="22" spans="1:16" x14ac:dyDescent="0.25">
      <c r="C22" s="33" t="s">
        <v>23</v>
      </c>
      <c r="D22" s="21">
        <v>859.39200000000005</v>
      </c>
      <c r="E22" s="21">
        <v>1436.615</v>
      </c>
      <c r="F22" s="21">
        <v>1474.981</v>
      </c>
      <c r="G22" s="21">
        <v>1798.797</v>
      </c>
      <c r="H22" s="21">
        <v>84.673000000000002</v>
      </c>
      <c r="I22" s="21">
        <v>1117.7950000000001</v>
      </c>
      <c r="J22" s="21">
        <v>409.53899999999999</v>
      </c>
      <c r="K22" s="21">
        <v>61.476999999999997</v>
      </c>
      <c r="L22" s="21">
        <v>270.39699999999999</v>
      </c>
      <c r="M22" s="21">
        <v>561.71500000000003</v>
      </c>
      <c r="N22" s="21">
        <v>186.173</v>
      </c>
      <c r="O22" s="21">
        <f t="shared" si="0"/>
        <v>339.60800000000017</v>
      </c>
      <c r="P22" s="21">
        <v>8601.1620000000003</v>
      </c>
    </row>
    <row r="23" spans="1:16" x14ac:dyDescent="0.25">
      <c r="C23" s="33" t="s">
        <v>24</v>
      </c>
      <c r="D23" s="21">
        <v>1151.8140000000001</v>
      </c>
      <c r="E23" s="21">
        <v>2275.9690000000001</v>
      </c>
      <c r="F23" s="21">
        <v>1436.558</v>
      </c>
      <c r="G23" s="21">
        <v>1854.886</v>
      </c>
      <c r="H23" s="21">
        <v>89.724000000000004</v>
      </c>
      <c r="I23" s="21">
        <v>1131.239</v>
      </c>
      <c r="J23" s="21">
        <v>419.31700000000001</v>
      </c>
      <c r="K23" s="21">
        <v>68.363</v>
      </c>
      <c r="L23" s="21">
        <v>277.49900000000002</v>
      </c>
      <c r="M23" s="21">
        <v>578.25699999999995</v>
      </c>
      <c r="N23" s="21">
        <v>198.03200000000001</v>
      </c>
      <c r="O23" s="21">
        <f t="shared" si="0"/>
        <v>257.9380000000001</v>
      </c>
      <c r="P23" s="21">
        <v>9739.5959999999995</v>
      </c>
    </row>
    <row r="24" spans="1:16" x14ac:dyDescent="0.25">
      <c r="C24" s="33" t="s">
        <v>25</v>
      </c>
      <c r="D24" s="21">
        <v>760.38599999999997</v>
      </c>
      <c r="E24" s="21">
        <v>1096.954</v>
      </c>
      <c r="F24" s="21">
        <v>1045.298</v>
      </c>
      <c r="G24" s="21">
        <v>1403.9770000000001</v>
      </c>
      <c r="H24" s="21">
        <v>79.628</v>
      </c>
      <c r="I24" s="21">
        <v>859.76300000000003</v>
      </c>
      <c r="J24" s="21">
        <v>367.29500000000002</v>
      </c>
      <c r="K24" s="21">
        <v>82.997</v>
      </c>
      <c r="L24" s="21">
        <v>161.90600000000001</v>
      </c>
      <c r="M24" s="21">
        <v>469.10199999999998</v>
      </c>
      <c r="N24" s="21">
        <v>159.17500000000001</v>
      </c>
      <c r="O24" s="21">
        <f t="shared" si="0"/>
        <v>203.52400000000034</v>
      </c>
      <c r="P24" s="21">
        <v>6690.0050000000001</v>
      </c>
    </row>
    <row r="25" spans="1:16" ht="13" thickBot="1" x14ac:dyDescent="0.3">
      <c r="C25" s="34" t="s">
        <v>26</v>
      </c>
      <c r="D25" s="46">
        <v>2771.5920000000001</v>
      </c>
      <c r="E25" s="46">
        <v>4809.5389999999998</v>
      </c>
      <c r="F25" s="46">
        <v>3956.8359999999998</v>
      </c>
      <c r="G25" s="46">
        <v>5057.6610000000001</v>
      </c>
      <c r="H25" s="46">
        <v>254.02500000000001</v>
      </c>
      <c r="I25" s="46">
        <v>3108.7959999999998</v>
      </c>
      <c r="J25" s="46">
        <v>1196.1510000000001</v>
      </c>
      <c r="K25" s="46">
        <v>212.83699999999999</v>
      </c>
      <c r="L25" s="46">
        <v>709.80200000000002</v>
      </c>
      <c r="M25" s="46">
        <v>1609.0730000000001</v>
      </c>
      <c r="N25" s="46">
        <v>543.38</v>
      </c>
      <c r="O25" s="46">
        <f t="shared" si="0"/>
        <v>801.07099999999991</v>
      </c>
      <c r="P25" s="46">
        <v>25030.762999999999</v>
      </c>
    </row>
    <row r="26" spans="1:16" ht="13" thickBot="1" x14ac:dyDescent="0.3">
      <c r="C26" s="34" t="s">
        <v>28</v>
      </c>
      <c r="D26" s="46">
        <v>10075.366</v>
      </c>
      <c r="E26" s="46">
        <v>13233.460999999999</v>
      </c>
      <c r="F26" s="46">
        <v>14278.319</v>
      </c>
      <c r="G26" s="46">
        <v>17942.347000000002</v>
      </c>
      <c r="H26" s="46">
        <v>872.78</v>
      </c>
      <c r="I26" s="46">
        <v>12299.062</v>
      </c>
      <c r="J26" s="46">
        <v>4712.174</v>
      </c>
      <c r="K26" s="46">
        <v>824.94</v>
      </c>
      <c r="L26" s="46">
        <v>2405.2159999999999</v>
      </c>
      <c r="M26" s="46">
        <v>6549.4709999999995</v>
      </c>
      <c r="N26" s="46">
        <v>2002.373</v>
      </c>
      <c r="O26" s="46">
        <f t="shared" si="0"/>
        <v>2998.5979999999981</v>
      </c>
      <c r="P26" s="46">
        <v>88194.107000000004</v>
      </c>
    </row>
    <row r="27" spans="1:16" x14ac:dyDescent="0.25">
      <c r="C27" s="33" t="s">
        <v>29</v>
      </c>
      <c r="D27" s="21">
        <v>914.74199999999996</v>
      </c>
      <c r="E27" s="21">
        <v>1825.98</v>
      </c>
      <c r="F27" s="21">
        <v>1107.3620000000001</v>
      </c>
      <c r="G27" s="21">
        <v>1355.33</v>
      </c>
      <c r="H27" s="21">
        <v>45.924999999999997</v>
      </c>
      <c r="I27" s="21">
        <v>834.23</v>
      </c>
      <c r="J27" s="21">
        <v>324.58999999999997</v>
      </c>
      <c r="K27" s="21">
        <v>94.2</v>
      </c>
      <c r="L27" s="21">
        <v>140.21700000000001</v>
      </c>
      <c r="M27" s="21">
        <v>765.51</v>
      </c>
      <c r="N27" s="21">
        <v>147.072</v>
      </c>
      <c r="O27" s="21">
        <f t="shared" si="0"/>
        <v>189.39200000000073</v>
      </c>
      <c r="P27" s="21">
        <v>7744.55</v>
      </c>
    </row>
    <row r="28" spans="1:16" x14ac:dyDescent="0.25">
      <c r="A28" s="18"/>
      <c r="B28" s="21"/>
      <c r="C28" s="33" t="s">
        <v>13</v>
      </c>
      <c r="D28" s="21">
        <v>879.13400000000001</v>
      </c>
      <c r="E28" s="21">
        <v>756.80499999999995</v>
      </c>
      <c r="F28" s="21">
        <v>1115.6199999999999</v>
      </c>
      <c r="G28" s="21">
        <v>1622.8030000000001</v>
      </c>
      <c r="H28" s="21">
        <v>88.751999999999995</v>
      </c>
      <c r="I28" s="21">
        <v>1263.4110000000001</v>
      </c>
      <c r="J28" s="21">
        <v>429.83499999999998</v>
      </c>
      <c r="K28" s="21">
        <v>76.123999999999995</v>
      </c>
      <c r="L28" s="21">
        <v>204.64400000000001</v>
      </c>
      <c r="M28" s="21">
        <v>592.59100000000001</v>
      </c>
      <c r="N28" s="21">
        <v>177.01300000000001</v>
      </c>
      <c r="O28" s="21">
        <f t="shared" si="0"/>
        <v>251.0019999999995</v>
      </c>
      <c r="P28" s="21">
        <v>7457.7340000000004</v>
      </c>
    </row>
    <row r="29" spans="1:16" x14ac:dyDescent="0.25">
      <c r="C29" s="33" t="s">
        <v>14</v>
      </c>
      <c r="D29" s="21">
        <v>746.24599999999998</v>
      </c>
      <c r="E29" s="21">
        <v>1229.049</v>
      </c>
      <c r="F29" s="21">
        <v>1170.299</v>
      </c>
      <c r="G29" s="21">
        <v>1342.4159999999999</v>
      </c>
      <c r="H29" s="21">
        <v>91.834999999999994</v>
      </c>
      <c r="I29" s="21">
        <v>1043.1859999999999</v>
      </c>
      <c r="J29" s="21">
        <v>370.62400000000002</v>
      </c>
      <c r="K29" s="21">
        <v>78.975999999999999</v>
      </c>
      <c r="L29" s="21">
        <v>209.30099999999999</v>
      </c>
      <c r="M29" s="21">
        <v>510.03500000000003</v>
      </c>
      <c r="N29" s="21">
        <v>194.90899999999999</v>
      </c>
      <c r="O29" s="21">
        <f t="shared" si="0"/>
        <v>215.07300000000032</v>
      </c>
      <c r="P29" s="21">
        <v>7201.9489999999996</v>
      </c>
    </row>
    <row r="30" spans="1:16" ht="13" thickBot="1" x14ac:dyDescent="0.3">
      <c r="C30" s="34" t="s">
        <v>15</v>
      </c>
      <c r="D30" s="46">
        <v>2540.1219999999998</v>
      </c>
      <c r="E30" s="46">
        <v>3811.8339999999998</v>
      </c>
      <c r="F30" s="46">
        <v>3393.2809999999999</v>
      </c>
      <c r="G30" s="46">
        <v>4320.55</v>
      </c>
      <c r="H30" s="46">
        <v>226.512</v>
      </c>
      <c r="I30" s="46">
        <v>3140.826</v>
      </c>
      <c r="J30" s="46">
        <v>1125.049</v>
      </c>
      <c r="K30" s="46">
        <v>249.3</v>
      </c>
      <c r="L30" s="46">
        <v>554.16200000000003</v>
      </c>
      <c r="M30" s="46">
        <v>1868.1369999999999</v>
      </c>
      <c r="N30" s="46">
        <v>518.99400000000003</v>
      </c>
      <c r="O30" s="46">
        <f t="shared" si="0"/>
        <v>655.46600000000399</v>
      </c>
      <c r="P30" s="46">
        <v>22404.233</v>
      </c>
    </row>
    <row r="31" spans="1:16" x14ac:dyDescent="0.25">
      <c r="C31" s="33" t="s">
        <v>16</v>
      </c>
      <c r="D31" s="21">
        <v>788.44299999999998</v>
      </c>
      <c r="E31" s="21">
        <v>1281.4580000000001</v>
      </c>
      <c r="F31" s="21">
        <v>1175.6289999999999</v>
      </c>
      <c r="G31" s="21">
        <v>1360.539</v>
      </c>
      <c r="H31" s="21">
        <v>90.025999999999996</v>
      </c>
      <c r="I31" s="21">
        <v>1511.925</v>
      </c>
      <c r="J31" s="21">
        <v>431.95600000000002</v>
      </c>
      <c r="K31" s="21">
        <v>83.905000000000001</v>
      </c>
      <c r="L31" s="21">
        <v>257.113</v>
      </c>
      <c r="M31" s="21">
        <v>695.47900000000004</v>
      </c>
      <c r="N31" s="21">
        <v>187.876</v>
      </c>
      <c r="O31" s="21">
        <f t="shared" si="0"/>
        <v>271.63400000000001</v>
      </c>
      <c r="P31" s="21">
        <v>8135.9830000000002</v>
      </c>
    </row>
    <row r="32" spans="1:16" x14ac:dyDescent="0.25">
      <c r="C32" s="33" t="s">
        <v>2</v>
      </c>
      <c r="D32" s="21">
        <v>748.42100000000005</v>
      </c>
      <c r="E32" s="21">
        <v>1975.25</v>
      </c>
      <c r="F32" s="21">
        <v>1285.221</v>
      </c>
      <c r="G32" s="21">
        <v>1393.895</v>
      </c>
      <c r="H32" s="21">
        <v>100.878</v>
      </c>
      <c r="I32" s="21">
        <v>1219.3620000000001</v>
      </c>
      <c r="J32" s="21">
        <v>443.73899999999998</v>
      </c>
      <c r="K32" s="21">
        <v>89.251999999999995</v>
      </c>
      <c r="L32" s="21">
        <v>231.316</v>
      </c>
      <c r="M32" s="21">
        <v>595.13199999999995</v>
      </c>
      <c r="N32" s="21">
        <v>181.45500000000001</v>
      </c>
      <c r="O32" s="21">
        <f t="shared" si="0"/>
        <v>228.90599999999904</v>
      </c>
      <c r="P32" s="21">
        <v>8492.8269999999993</v>
      </c>
    </row>
    <row r="33" spans="3:16" x14ac:dyDescent="0.25">
      <c r="C33" s="33" t="s">
        <v>17</v>
      </c>
      <c r="D33" s="21">
        <v>861.61800000000005</v>
      </c>
      <c r="E33" s="21">
        <v>1912.403</v>
      </c>
      <c r="F33" s="21">
        <v>1147.4090000000001</v>
      </c>
      <c r="G33" s="21">
        <v>1291.6659999999999</v>
      </c>
      <c r="H33" s="21">
        <v>94.007999999999996</v>
      </c>
      <c r="I33" s="21">
        <v>1194.712</v>
      </c>
      <c r="J33" s="21">
        <v>408.26900000000001</v>
      </c>
      <c r="K33" s="21">
        <v>88.103999999999999</v>
      </c>
      <c r="L33" s="21">
        <v>197.12</v>
      </c>
      <c r="M33" s="21">
        <v>683.61</v>
      </c>
      <c r="N33" s="21">
        <v>190.386</v>
      </c>
      <c r="O33" s="21">
        <f t="shared" si="0"/>
        <v>222.2579999999989</v>
      </c>
      <c r="P33" s="21">
        <v>8291.5630000000001</v>
      </c>
    </row>
    <row r="34" spans="3:16" ht="13" thickBot="1" x14ac:dyDescent="0.3">
      <c r="C34" s="34" t="s">
        <v>18</v>
      </c>
      <c r="D34" s="46">
        <v>2398.482</v>
      </c>
      <c r="E34" s="46">
        <v>5169.1109999999999</v>
      </c>
      <c r="F34" s="46">
        <v>3608.2579999999998</v>
      </c>
      <c r="G34" s="46">
        <v>4046.1</v>
      </c>
      <c r="H34" s="46">
        <v>284.91300000000001</v>
      </c>
      <c r="I34" s="46">
        <v>3925.9989999999998</v>
      </c>
      <c r="J34" s="46">
        <v>1283.963</v>
      </c>
      <c r="K34" s="46">
        <v>261.26100000000002</v>
      </c>
      <c r="L34" s="46">
        <v>685.54899999999998</v>
      </c>
      <c r="M34" s="46">
        <v>1974.221</v>
      </c>
      <c r="N34" s="46">
        <v>559.71699999999998</v>
      </c>
      <c r="O34" s="46">
        <f t="shared" si="0"/>
        <v>722.7980000000025</v>
      </c>
      <c r="P34" s="46">
        <v>24920.371999999999</v>
      </c>
    </row>
    <row r="35" spans="3:16" x14ac:dyDescent="0.25">
      <c r="C35" s="33" t="s">
        <v>19</v>
      </c>
      <c r="D35" s="21">
        <v>847.50900000000001</v>
      </c>
      <c r="E35" s="21">
        <v>449.00099999999998</v>
      </c>
      <c r="F35" s="21">
        <v>1244.029</v>
      </c>
      <c r="G35" s="21">
        <v>1474.73</v>
      </c>
      <c r="H35" s="21">
        <v>86.805000000000007</v>
      </c>
      <c r="I35" s="21">
        <v>1173.703</v>
      </c>
      <c r="J35" s="21">
        <v>405.08</v>
      </c>
      <c r="K35" s="21">
        <v>96.37</v>
      </c>
      <c r="L35" s="21">
        <v>210.333</v>
      </c>
      <c r="M35" s="21">
        <v>647.07600000000002</v>
      </c>
      <c r="N35" s="21">
        <v>179.71899999999999</v>
      </c>
      <c r="O35" s="21">
        <f t="shared" si="0"/>
        <v>279.70700000000033</v>
      </c>
      <c r="P35" s="21">
        <v>7094.0619999999999</v>
      </c>
    </row>
    <row r="36" spans="3:16" x14ac:dyDescent="0.25">
      <c r="C36" s="33" t="s">
        <v>20</v>
      </c>
      <c r="D36" s="21">
        <v>888.63699999999994</v>
      </c>
      <c r="E36" s="21">
        <v>1521.866</v>
      </c>
      <c r="F36" s="21">
        <v>1332.5319999999999</v>
      </c>
      <c r="G36" s="21">
        <v>1603.2070000000001</v>
      </c>
      <c r="H36" s="21">
        <v>98.216999999999999</v>
      </c>
      <c r="I36" s="21">
        <v>1188.2380000000001</v>
      </c>
      <c r="J36" s="21">
        <v>502.00799999999998</v>
      </c>
      <c r="K36" s="21">
        <v>87.18</v>
      </c>
      <c r="L36" s="21">
        <v>250.07599999999999</v>
      </c>
      <c r="M36" s="21">
        <v>761.26599999999996</v>
      </c>
      <c r="N36" s="21">
        <v>207.23699999999999</v>
      </c>
      <c r="O36" s="21">
        <f t="shared" si="0"/>
        <v>309.90999999999985</v>
      </c>
      <c r="P36" s="21">
        <v>8750.3739999999998</v>
      </c>
    </row>
    <row r="37" spans="3:16" x14ac:dyDescent="0.25">
      <c r="C37" s="33" t="s">
        <v>21</v>
      </c>
      <c r="D37" s="21">
        <v>888.62</v>
      </c>
      <c r="E37" s="21">
        <v>1560.8119999999999</v>
      </c>
      <c r="F37" s="21">
        <v>1226.19</v>
      </c>
      <c r="G37" s="21">
        <v>1382.194</v>
      </c>
      <c r="H37" s="21">
        <v>82.435000000000002</v>
      </c>
      <c r="I37" s="21">
        <v>1113.4939999999999</v>
      </c>
      <c r="J37" s="21">
        <v>395.584</v>
      </c>
      <c r="K37" s="21">
        <v>87.245999999999995</v>
      </c>
      <c r="L37" s="21">
        <v>244.26499999999999</v>
      </c>
      <c r="M37" s="21">
        <v>651.04499999999996</v>
      </c>
      <c r="N37" s="21">
        <v>179.59399999999999</v>
      </c>
      <c r="O37" s="21">
        <f t="shared" si="0"/>
        <v>281.125</v>
      </c>
      <c r="P37" s="21">
        <v>8092.6040000000003</v>
      </c>
    </row>
    <row r="38" spans="3:16" ht="13" thickBot="1" x14ac:dyDescent="0.3">
      <c r="C38" s="34" t="s">
        <v>22</v>
      </c>
      <c r="D38" s="46">
        <v>2624.7660000000001</v>
      </c>
      <c r="E38" s="46">
        <v>3531.6790000000001</v>
      </c>
      <c r="F38" s="46">
        <v>3802.75</v>
      </c>
      <c r="G38" s="46">
        <v>4460.13</v>
      </c>
      <c r="H38" s="46">
        <v>267.45699999999999</v>
      </c>
      <c r="I38" s="46">
        <v>3475.4340000000002</v>
      </c>
      <c r="J38" s="46">
        <v>1302.672</v>
      </c>
      <c r="K38" s="46">
        <v>270.79599999999999</v>
      </c>
      <c r="L38" s="46">
        <v>704.67399999999998</v>
      </c>
      <c r="M38" s="46">
        <v>2059.3870000000002</v>
      </c>
      <c r="N38" s="46">
        <v>566.54999999999995</v>
      </c>
      <c r="O38" s="46">
        <f t="shared" si="0"/>
        <v>870.74500000000626</v>
      </c>
      <c r="P38" s="46">
        <v>23937.040000000001</v>
      </c>
    </row>
    <row r="39" spans="3:16" x14ac:dyDescent="0.25">
      <c r="C39" s="35" t="s">
        <v>23</v>
      </c>
      <c r="D39" s="21">
        <v>863.92700000000002</v>
      </c>
      <c r="E39" s="21">
        <v>1332.2529999999999</v>
      </c>
      <c r="F39" s="21">
        <v>1324.2439999999999</v>
      </c>
      <c r="G39" s="21">
        <v>1241.2750000000001</v>
      </c>
      <c r="H39" s="21">
        <v>147.33500000000001</v>
      </c>
      <c r="I39" s="21">
        <v>1372.902</v>
      </c>
      <c r="J39" s="21">
        <v>515.74699999999996</v>
      </c>
      <c r="K39" s="21">
        <v>91.549000000000007</v>
      </c>
      <c r="L39" s="21">
        <v>308.286</v>
      </c>
      <c r="M39" s="21">
        <v>710.11</v>
      </c>
      <c r="N39" s="21">
        <v>205.637</v>
      </c>
      <c r="O39" s="21">
        <f t="shared" si="0"/>
        <v>363.08600000000024</v>
      </c>
      <c r="P39" s="21">
        <v>8476.3510000000006</v>
      </c>
    </row>
    <row r="40" spans="3:16" x14ac:dyDescent="0.25">
      <c r="C40" s="19" t="s">
        <v>24</v>
      </c>
      <c r="D40" s="21">
        <v>903.98400000000004</v>
      </c>
      <c r="E40" s="21">
        <v>1907.6679999999999</v>
      </c>
      <c r="F40" s="21">
        <v>1478.7829999999999</v>
      </c>
      <c r="G40" s="21">
        <v>1503.886</v>
      </c>
      <c r="H40" s="21">
        <v>109.089</v>
      </c>
      <c r="I40" s="21">
        <v>1452.4359999999999</v>
      </c>
      <c r="J40" s="21">
        <v>472.25799999999998</v>
      </c>
      <c r="K40" s="21">
        <v>77.373999999999995</v>
      </c>
      <c r="L40" s="21">
        <v>256.03699999999998</v>
      </c>
      <c r="M40" s="21">
        <v>665.97400000000005</v>
      </c>
      <c r="N40" s="21">
        <v>202.214</v>
      </c>
      <c r="O40" s="21">
        <f t="shared" si="0"/>
        <v>312.76300000000083</v>
      </c>
      <c r="P40" s="21">
        <v>9342.4660000000003</v>
      </c>
    </row>
    <row r="41" spans="3:16" x14ac:dyDescent="0.25">
      <c r="C41" s="36" t="s">
        <v>25</v>
      </c>
      <c r="D41" s="21">
        <v>739.93499999999995</v>
      </c>
      <c r="E41" s="21">
        <v>1861.7550000000001</v>
      </c>
      <c r="F41" s="21">
        <v>1349.3989999999999</v>
      </c>
      <c r="G41" s="21">
        <v>1234.2370000000001</v>
      </c>
      <c r="H41" s="21">
        <v>89.531000000000006</v>
      </c>
      <c r="I41" s="21">
        <v>1008.2910000000001</v>
      </c>
      <c r="J41" s="21">
        <v>399.30700000000002</v>
      </c>
      <c r="K41" s="21">
        <v>90.974000000000004</v>
      </c>
      <c r="L41" s="21">
        <v>196.53700000000001</v>
      </c>
      <c r="M41" s="21">
        <v>600.32000000000005</v>
      </c>
      <c r="N41" s="21">
        <v>183.56</v>
      </c>
      <c r="O41" s="21">
        <f t="shared" si="0"/>
        <v>306.01899999999932</v>
      </c>
      <c r="P41" s="21">
        <v>8059.8649999999998</v>
      </c>
    </row>
    <row r="42" spans="3:16" ht="13" thickBot="1" x14ac:dyDescent="0.3">
      <c r="C42" s="34" t="s">
        <v>26</v>
      </c>
      <c r="D42" s="46">
        <v>2507.846</v>
      </c>
      <c r="E42" s="46">
        <v>5101.6760000000004</v>
      </c>
      <c r="F42" s="46">
        <v>4152.4260000000004</v>
      </c>
      <c r="G42" s="46">
        <v>3979.3980000000001</v>
      </c>
      <c r="H42" s="46">
        <v>345.95499999999998</v>
      </c>
      <c r="I42" s="46">
        <v>3833.6280000000002</v>
      </c>
      <c r="J42" s="46">
        <v>1387.3130000000001</v>
      </c>
      <c r="K42" s="46">
        <v>259.89699999999999</v>
      </c>
      <c r="L42" s="46">
        <v>760.86099999999999</v>
      </c>
      <c r="M42" s="46">
        <v>1976.405</v>
      </c>
      <c r="N42" s="46">
        <v>591.41200000000003</v>
      </c>
      <c r="O42" s="46">
        <f t="shared" si="0"/>
        <v>981.8660000000018</v>
      </c>
      <c r="P42" s="46">
        <v>25878.683000000001</v>
      </c>
    </row>
    <row r="43" spans="3:16" ht="13" thickBot="1" x14ac:dyDescent="0.3">
      <c r="C43" s="34" t="s">
        <v>30</v>
      </c>
      <c r="D43" s="46">
        <v>10071.216</v>
      </c>
      <c r="E43" s="46">
        <v>17614.3</v>
      </c>
      <c r="F43" s="46">
        <v>14956.715</v>
      </c>
      <c r="G43" s="46">
        <v>16806.178</v>
      </c>
      <c r="H43" s="46">
        <v>1124.837</v>
      </c>
      <c r="I43" s="46">
        <v>14375.888000000001</v>
      </c>
      <c r="J43" s="46">
        <v>5098.9960000000001</v>
      </c>
      <c r="K43" s="46">
        <v>1041.2539999999999</v>
      </c>
      <c r="L43" s="46">
        <v>2705.2449999999999</v>
      </c>
      <c r="M43" s="46">
        <v>7878.15</v>
      </c>
      <c r="N43" s="46">
        <v>2236.6729999999998</v>
      </c>
      <c r="O43" s="46">
        <f t="shared" si="0"/>
        <v>3230.8750000000146</v>
      </c>
      <c r="P43" s="46">
        <v>97140.327000000005</v>
      </c>
    </row>
    <row r="44" spans="3:16" x14ac:dyDescent="0.25">
      <c r="C44" s="35" t="s">
        <v>33</v>
      </c>
      <c r="D44" s="21">
        <v>626.91200000000003</v>
      </c>
      <c r="E44" s="21">
        <v>872.00800000000004</v>
      </c>
      <c r="F44" s="21">
        <v>1108.67</v>
      </c>
      <c r="G44" s="21">
        <v>1289.32</v>
      </c>
      <c r="H44" s="21">
        <v>61.475000000000001</v>
      </c>
      <c r="I44" s="21">
        <v>1161.8019999999999</v>
      </c>
      <c r="J44" s="21">
        <v>318.101</v>
      </c>
      <c r="K44" s="21">
        <v>67.263999999999996</v>
      </c>
      <c r="L44" s="21">
        <v>165.45</v>
      </c>
      <c r="M44" s="21">
        <v>601.55700000000002</v>
      </c>
      <c r="N44" s="21">
        <v>149.94800000000001</v>
      </c>
      <c r="O44" s="21">
        <f t="shared" si="0"/>
        <v>230.69100000000071</v>
      </c>
      <c r="P44" s="21">
        <v>6653.1980000000003</v>
      </c>
    </row>
    <row r="45" spans="3:16" x14ac:dyDescent="0.25">
      <c r="C45" s="37" t="s">
        <v>31</v>
      </c>
      <c r="D45" s="45">
        <f>D44-D41</f>
        <v>-113.02299999999991</v>
      </c>
      <c r="E45" s="45">
        <f t="shared" ref="E45:O45" si="1">E44-E41</f>
        <v>-989.74700000000007</v>
      </c>
      <c r="F45" s="45">
        <f t="shared" si="1"/>
        <v>-240.72899999999981</v>
      </c>
      <c r="G45" s="45">
        <f t="shared" si="1"/>
        <v>55.082999999999856</v>
      </c>
      <c r="H45" s="45">
        <f t="shared" si="1"/>
        <v>-28.056000000000004</v>
      </c>
      <c r="I45" s="45">
        <f t="shared" si="1"/>
        <v>153.51099999999985</v>
      </c>
      <c r="J45" s="45">
        <f t="shared" si="1"/>
        <v>-81.206000000000017</v>
      </c>
      <c r="K45" s="45">
        <f t="shared" si="1"/>
        <v>-23.710000000000008</v>
      </c>
      <c r="L45" s="45">
        <f t="shared" si="1"/>
        <v>-31.087000000000018</v>
      </c>
      <c r="M45" s="45">
        <f t="shared" si="1"/>
        <v>1.2369999999999663</v>
      </c>
      <c r="N45" s="45">
        <f t="shared" si="1"/>
        <v>-33.611999999999995</v>
      </c>
      <c r="O45" s="45">
        <f t="shared" si="1"/>
        <v>-75.32799999999861</v>
      </c>
      <c r="P45" s="45">
        <f>P44-P41</f>
        <v>-1406.6669999999995</v>
      </c>
    </row>
    <row r="46" spans="3:16" ht="13" thickBot="1" x14ac:dyDescent="0.3">
      <c r="C46" s="34" t="s">
        <v>32</v>
      </c>
      <c r="D46" s="46">
        <f>(D45/D41)*100</f>
        <v>-15.274720076763487</v>
      </c>
      <c r="E46" s="46">
        <f t="shared" ref="E46:P46" si="2">(E45/E41)*100</f>
        <v>-53.162043340826258</v>
      </c>
      <c r="F46" s="46">
        <f t="shared" si="2"/>
        <v>-17.839719756721315</v>
      </c>
      <c r="G46" s="46">
        <f t="shared" si="2"/>
        <v>4.4629191962321544</v>
      </c>
      <c r="H46" s="46">
        <f t="shared" si="2"/>
        <v>-31.336632004557085</v>
      </c>
      <c r="I46" s="46">
        <f t="shared" si="2"/>
        <v>15.22487059787302</v>
      </c>
      <c r="J46" s="46">
        <f t="shared" si="2"/>
        <v>-20.336733390599214</v>
      </c>
      <c r="K46" s="46">
        <f t="shared" si="2"/>
        <v>-26.062391452502919</v>
      </c>
      <c r="L46" s="46">
        <f t="shared" si="2"/>
        <v>-15.817377898309232</v>
      </c>
      <c r="M46" s="46">
        <f t="shared" si="2"/>
        <v>0.20605676972280887</v>
      </c>
      <c r="N46" s="46">
        <f t="shared" si="2"/>
        <v>-18.311178906079753</v>
      </c>
      <c r="O46" s="46">
        <f t="shared" si="2"/>
        <v>-24.615465052823119</v>
      </c>
      <c r="P46" s="46">
        <f t="shared" si="2"/>
        <v>-17.452736491243954</v>
      </c>
    </row>
    <row r="47" spans="3:16" x14ac:dyDescent="0.25">
      <c r="C47" s="38" t="s">
        <v>231</v>
      </c>
      <c r="D47" s="21"/>
      <c r="E47" s="21"/>
      <c r="F47" s="21"/>
      <c r="G47" s="21"/>
      <c r="H47" s="21"/>
      <c r="I47" s="21"/>
      <c r="J47" s="21"/>
      <c r="K47" s="21"/>
      <c r="L47" s="21"/>
      <c r="M47" s="21"/>
      <c r="N47" s="21"/>
      <c r="O47" s="21"/>
      <c r="P47" s="21"/>
    </row>
    <row r="48" spans="3:16" x14ac:dyDescent="0.25">
      <c r="C48" s="40">
        <v>2024</v>
      </c>
      <c r="D48" s="41">
        <f>D43/$P43*100</f>
        <v>10.367698268094156</v>
      </c>
      <c r="E48" s="41">
        <f t="shared" ref="E48:P48" si="3">E43/$P43*100</f>
        <v>18.132839927541113</v>
      </c>
      <c r="F48" s="41">
        <f t="shared" si="3"/>
        <v>15.39701940678046</v>
      </c>
      <c r="G48" s="41">
        <f t="shared" si="3"/>
        <v>17.300927965787061</v>
      </c>
      <c r="H48" s="41">
        <f t="shared" si="3"/>
        <v>1.1579506006810127</v>
      </c>
      <c r="I48" s="41">
        <f t="shared" si="3"/>
        <v>14.79909368639453</v>
      </c>
      <c r="J48" s="41">
        <f t="shared" si="3"/>
        <v>5.249103186568437</v>
      </c>
      <c r="K48" s="41">
        <f t="shared" si="3"/>
        <v>1.0719070360963474</v>
      </c>
      <c r="L48" s="41">
        <f t="shared" si="3"/>
        <v>2.7848835633423388</v>
      </c>
      <c r="M48" s="41">
        <f t="shared" si="3"/>
        <v>8.110071525701164</v>
      </c>
      <c r="N48" s="41">
        <f t="shared" si="3"/>
        <v>2.3025174704219391</v>
      </c>
      <c r="O48" s="41">
        <f t="shared" si="3"/>
        <v>3.3259873625914547</v>
      </c>
      <c r="P48" s="41">
        <f t="shared" si="3"/>
        <v>100</v>
      </c>
    </row>
    <row r="49" spans="3:16" x14ac:dyDescent="0.25">
      <c r="C49" s="39" t="s">
        <v>25</v>
      </c>
      <c r="D49" s="42">
        <f>D41/$P41*100</f>
        <v>9.1804887550846068</v>
      </c>
      <c r="E49" s="42">
        <f t="shared" ref="E49:P49" si="4">E41/$P41*100</f>
        <v>23.099084165801788</v>
      </c>
      <c r="F49" s="42">
        <f t="shared" si="4"/>
        <v>16.742203498445694</v>
      </c>
      <c r="G49" s="42">
        <f t="shared" si="4"/>
        <v>15.313370633379098</v>
      </c>
      <c r="H49" s="42">
        <f t="shared" si="4"/>
        <v>1.1108250572435148</v>
      </c>
      <c r="I49" s="42">
        <f t="shared" si="4"/>
        <v>12.510023430913547</v>
      </c>
      <c r="J49" s="42">
        <f t="shared" si="4"/>
        <v>4.9542641222898895</v>
      </c>
      <c r="K49" s="42">
        <f t="shared" si="4"/>
        <v>1.128728582922915</v>
      </c>
      <c r="L49" s="42">
        <f t="shared" si="4"/>
        <v>2.438465160396607</v>
      </c>
      <c r="M49" s="42">
        <f t="shared" si="4"/>
        <v>7.4482637116130359</v>
      </c>
      <c r="N49" s="42">
        <f t="shared" si="4"/>
        <v>2.2774575008390339</v>
      </c>
      <c r="O49" s="42">
        <f t="shared" si="4"/>
        <v>3.7968253810702701</v>
      </c>
      <c r="P49" s="42">
        <f t="shared" si="4"/>
        <v>100</v>
      </c>
    </row>
    <row r="50" spans="3:16" ht="13" thickBot="1" x14ac:dyDescent="0.3">
      <c r="C50" s="43" t="s">
        <v>230</v>
      </c>
      <c r="D50" s="44">
        <f>D44/$P44*100</f>
        <v>9.4227167145784634</v>
      </c>
      <c r="E50" s="44">
        <f t="shared" ref="E50:P50" si="5">E44/$P44*100</f>
        <v>13.106599262490009</v>
      </c>
      <c r="F50" s="44">
        <f t="shared" si="5"/>
        <v>16.663715704838484</v>
      </c>
      <c r="G50" s="44">
        <f t="shared" si="5"/>
        <v>19.378951295301896</v>
      </c>
      <c r="H50" s="44">
        <f t="shared" si="5"/>
        <v>0.92399174051335919</v>
      </c>
      <c r="I50" s="44">
        <f t="shared" si="5"/>
        <v>17.462309103080955</v>
      </c>
      <c r="J50" s="44">
        <f t="shared" si="5"/>
        <v>4.7811744066537623</v>
      </c>
      <c r="K50" s="44">
        <f t="shared" si="5"/>
        <v>1.0110025284081428</v>
      </c>
      <c r="L50" s="44">
        <f t="shared" si="5"/>
        <v>2.4867740295719436</v>
      </c>
      <c r="M50" s="44">
        <f t="shared" si="5"/>
        <v>9.0416217884993042</v>
      </c>
      <c r="N50" s="44">
        <f t="shared" si="5"/>
        <v>2.2537732981943419</v>
      </c>
      <c r="O50" s="44">
        <f t="shared" si="5"/>
        <v>3.4673701278693452</v>
      </c>
      <c r="P50" s="44">
        <f t="shared" si="5"/>
        <v>100</v>
      </c>
    </row>
    <row r="53" spans="3:16" x14ac:dyDescent="0.25">
      <c r="D53" s="21"/>
      <c r="E53" s="21"/>
      <c r="F53" s="21"/>
      <c r="G53" s="21"/>
      <c r="H53" s="21"/>
      <c r="I53" s="21"/>
      <c r="J53" s="21"/>
      <c r="K53" s="21"/>
      <c r="L53" s="21"/>
      <c r="M53" s="21"/>
      <c r="N53" s="21"/>
      <c r="O53" s="21"/>
      <c r="P53" s="2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Q52"/>
  <sheetViews>
    <sheetView topLeftCell="A31" workbookViewId="0">
      <selection activeCell="A54" sqref="A54:XFD69"/>
    </sheetView>
  </sheetViews>
  <sheetFormatPr defaultColWidth="9.1796875" defaultRowHeight="12.5" x14ac:dyDescent="0.25"/>
  <cols>
    <col min="1" max="2" width="9.1796875" style="21"/>
    <col min="3" max="3" width="10.453125" style="21" customWidth="1"/>
    <col min="4" max="5" width="9.1796875" style="21"/>
    <col min="6" max="6" width="11.1796875" style="21" customWidth="1"/>
    <col min="7" max="7" width="9.1796875" style="127"/>
    <col min="8" max="9" width="9.1796875" style="21"/>
    <col min="10" max="10" width="11.1796875" style="21" customWidth="1"/>
    <col min="11" max="14" width="9.1796875" style="21"/>
    <col min="15" max="15" width="11.453125" style="21" customWidth="1"/>
    <col min="16" max="16384" width="9.1796875" style="21"/>
  </cols>
  <sheetData>
    <row r="9" spans="3:17" x14ac:dyDescent="0.25">
      <c r="C9" s="14" t="s">
        <v>238</v>
      </c>
      <c r="D9" s="14"/>
      <c r="E9" s="14"/>
      <c r="F9" s="14"/>
      <c r="G9" s="128"/>
      <c r="H9" s="14"/>
      <c r="I9" s="14"/>
      <c r="J9" s="14"/>
      <c r="K9" s="14"/>
    </row>
    <row r="10" spans="3:17" x14ac:dyDescent="0.25">
      <c r="C10" s="14"/>
      <c r="D10" s="14"/>
      <c r="E10" s="14"/>
      <c r="F10" s="14"/>
      <c r="G10" s="128"/>
      <c r="H10" s="14"/>
      <c r="I10" s="14"/>
      <c r="J10" s="14"/>
      <c r="K10" s="14"/>
    </row>
    <row r="11" spans="3:17" ht="59.25" customHeight="1" thickBot="1" x14ac:dyDescent="0.3">
      <c r="C11" s="30" t="s">
        <v>5</v>
      </c>
      <c r="D11" s="31" t="s">
        <v>232</v>
      </c>
      <c r="E11" s="31" t="s">
        <v>233</v>
      </c>
      <c r="F11" s="31" t="s">
        <v>37</v>
      </c>
      <c r="G11" s="31" t="s">
        <v>79</v>
      </c>
      <c r="H11" s="31" t="s">
        <v>75</v>
      </c>
      <c r="I11" s="31" t="s">
        <v>76</v>
      </c>
      <c r="J11" s="31" t="s">
        <v>42</v>
      </c>
      <c r="K11" s="31" t="s">
        <v>77</v>
      </c>
      <c r="L11" s="31" t="s">
        <v>234</v>
      </c>
      <c r="M11" s="31" t="s">
        <v>235</v>
      </c>
      <c r="N11" s="31" t="s">
        <v>236</v>
      </c>
      <c r="O11" s="31" t="s">
        <v>46</v>
      </c>
      <c r="P11" s="31" t="s">
        <v>47</v>
      </c>
      <c r="Q11" s="31" t="s">
        <v>237</v>
      </c>
    </row>
    <row r="12" spans="3:17" ht="13" x14ac:dyDescent="0.3">
      <c r="C12" s="47" t="s">
        <v>27</v>
      </c>
      <c r="D12" s="21">
        <v>68.578999999999994</v>
      </c>
      <c r="E12" s="21">
        <v>523.83399999999995</v>
      </c>
      <c r="F12" s="21">
        <v>5739.6760000000004</v>
      </c>
      <c r="G12" s="127">
        <v>16.457999999999998</v>
      </c>
      <c r="H12" s="21">
        <v>12.034000000000001</v>
      </c>
      <c r="I12" s="21">
        <v>116.056</v>
      </c>
      <c r="J12" s="21">
        <v>204.578</v>
      </c>
      <c r="K12" s="21">
        <v>3.2090000000000001</v>
      </c>
      <c r="L12" s="21">
        <v>34.792999999999999</v>
      </c>
      <c r="M12" s="21">
        <v>106.581</v>
      </c>
      <c r="N12" s="21">
        <v>22.785</v>
      </c>
      <c r="O12" s="21">
        <v>24.379000000000001</v>
      </c>
      <c r="P12" s="21">
        <v>96.52100000000155</v>
      </c>
      <c r="Q12" s="21">
        <v>6969.4830000000002</v>
      </c>
    </row>
    <row r="13" spans="3:17" ht="13" x14ac:dyDescent="0.3">
      <c r="C13" s="47" t="s">
        <v>13</v>
      </c>
      <c r="D13" s="21">
        <v>52.497</v>
      </c>
      <c r="E13" s="21">
        <v>454.04599999999999</v>
      </c>
      <c r="F13" s="21">
        <v>4857.5330000000004</v>
      </c>
      <c r="G13" s="127">
        <v>23.148</v>
      </c>
      <c r="H13" s="21">
        <v>25.234999999999999</v>
      </c>
      <c r="I13" s="21">
        <v>116.68</v>
      </c>
      <c r="J13" s="21">
        <v>297.47000000000003</v>
      </c>
      <c r="K13" s="21">
        <v>7.3280000000000003</v>
      </c>
      <c r="L13" s="21">
        <v>28.49</v>
      </c>
      <c r="M13" s="21">
        <v>65.680999999999997</v>
      </c>
      <c r="N13" s="21">
        <v>19.510999999999999</v>
      </c>
      <c r="O13" s="21">
        <v>63.796999999999997</v>
      </c>
      <c r="P13" s="21">
        <v>92</v>
      </c>
      <c r="Q13" s="21">
        <v>6103.4160000000002</v>
      </c>
    </row>
    <row r="14" spans="3:17" ht="13" x14ac:dyDescent="0.3">
      <c r="C14" s="47" t="s">
        <v>14</v>
      </c>
      <c r="D14" s="21">
        <v>46.701999999999998</v>
      </c>
      <c r="E14" s="21">
        <v>465.94499999999999</v>
      </c>
      <c r="F14" s="21">
        <v>7253.86</v>
      </c>
      <c r="G14" s="127">
        <v>33.51</v>
      </c>
      <c r="H14" s="21">
        <v>18.646000000000001</v>
      </c>
      <c r="I14" s="21">
        <v>76.578999999999994</v>
      </c>
      <c r="J14" s="21">
        <v>250.303</v>
      </c>
      <c r="K14" s="21">
        <v>12.831</v>
      </c>
      <c r="L14" s="21">
        <v>35.366</v>
      </c>
      <c r="M14" s="21">
        <v>86.369</v>
      </c>
      <c r="N14" s="21">
        <v>22.087</v>
      </c>
      <c r="O14" s="21">
        <v>37.771999999999998</v>
      </c>
      <c r="P14" s="21">
        <v>89.151999999998225</v>
      </c>
      <c r="Q14" s="21">
        <v>8429.1219999999994</v>
      </c>
    </row>
    <row r="15" spans="3:17" ht="13" thickBot="1" x14ac:dyDescent="0.3">
      <c r="C15" s="30" t="s">
        <v>15</v>
      </c>
      <c r="D15" s="31">
        <v>167.77799999999999</v>
      </c>
      <c r="E15" s="31">
        <v>1443.825</v>
      </c>
      <c r="F15" s="31">
        <v>17851.069</v>
      </c>
      <c r="G15" s="31">
        <v>73.116</v>
      </c>
      <c r="H15" s="31">
        <v>55.914999999999999</v>
      </c>
      <c r="I15" s="31">
        <v>309.315</v>
      </c>
      <c r="J15" s="31">
        <v>752.351</v>
      </c>
      <c r="K15" s="31">
        <v>23.367999999999999</v>
      </c>
      <c r="L15" s="31">
        <v>98.647999999999996</v>
      </c>
      <c r="M15" s="31">
        <v>258.63099999999997</v>
      </c>
      <c r="N15" s="31">
        <v>64.382999999999996</v>
      </c>
      <c r="O15" s="31">
        <v>125.947</v>
      </c>
      <c r="P15" s="31">
        <v>277.67399999999907</v>
      </c>
      <c r="Q15" s="31">
        <v>21502.02</v>
      </c>
    </row>
    <row r="16" spans="3:17" ht="13" x14ac:dyDescent="0.3">
      <c r="C16" s="47" t="s">
        <v>16</v>
      </c>
      <c r="D16" s="21">
        <v>39.500999999999998</v>
      </c>
      <c r="E16" s="21">
        <v>388.15800000000002</v>
      </c>
      <c r="F16" s="21">
        <v>5620.3289999999997</v>
      </c>
      <c r="G16" s="127">
        <v>39.978000000000002</v>
      </c>
      <c r="H16" s="21">
        <v>16.741</v>
      </c>
      <c r="I16" s="21">
        <v>64.566999999999993</v>
      </c>
      <c r="J16" s="21">
        <v>179.678</v>
      </c>
      <c r="K16" s="21">
        <v>19.914999999999999</v>
      </c>
      <c r="L16" s="21">
        <v>25.19</v>
      </c>
      <c r="M16" s="21">
        <v>87.873999999999995</v>
      </c>
      <c r="N16" s="21">
        <v>27.414999999999999</v>
      </c>
      <c r="O16" s="21">
        <v>39.938000000000002</v>
      </c>
      <c r="P16" s="21">
        <v>87.057000000001608</v>
      </c>
      <c r="Q16" s="21">
        <v>6636.3410000000003</v>
      </c>
    </row>
    <row r="17" spans="3:17" ht="13" x14ac:dyDescent="0.3">
      <c r="C17" s="49" t="s">
        <v>2</v>
      </c>
      <c r="D17" s="21">
        <v>54.366</v>
      </c>
      <c r="E17" s="21">
        <v>544.58900000000006</v>
      </c>
      <c r="F17" s="21">
        <v>7531.2309999999998</v>
      </c>
      <c r="G17" s="127">
        <v>27.753</v>
      </c>
      <c r="H17" s="21">
        <v>26.097999999999999</v>
      </c>
      <c r="I17" s="21">
        <v>69.710999999999999</v>
      </c>
      <c r="J17" s="21">
        <v>269.06900000000002</v>
      </c>
      <c r="K17" s="21">
        <v>23.885999999999999</v>
      </c>
      <c r="L17" s="21">
        <v>32.936</v>
      </c>
      <c r="M17" s="21">
        <v>57.521999999999998</v>
      </c>
      <c r="N17" s="21">
        <v>45.287999999999997</v>
      </c>
      <c r="O17" s="21">
        <v>63.716000000000001</v>
      </c>
      <c r="P17" s="21">
        <v>176.84299999999894</v>
      </c>
      <c r="Q17" s="21">
        <v>8923.0079999999998</v>
      </c>
    </row>
    <row r="18" spans="3:17" ht="13" x14ac:dyDescent="0.3">
      <c r="C18" s="49" t="s">
        <v>17</v>
      </c>
      <c r="D18" s="21">
        <v>42.048000000000002</v>
      </c>
      <c r="E18" s="21">
        <v>424.43</v>
      </c>
      <c r="F18" s="21">
        <v>6367.9639999999999</v>
      </c>
      <c r="G18" s="127">
        <v>21.05</v>
      </c>
      <c r="H18" s="21">
        <v>28.68</v>
      </c>
      <c r="I18" s="21">
        <v>69.418999999999997</v>
      </c>
      <c r="J18" s="21">
        <v>265.14800000000002</v>
      </c>
      <c r="K18" s="21">
        <v>36.462000000000003</v>
      </c>
      <c r="L18" s="21">
        <v>33.429000000000002</v>
      </c>
      <c r="M18" s="21">
        <v>68.191999999999993</v>
      </c>
      <c r="N18" s="21">
        <v>31.779</v>
      </c>
      <c r="O18" s="21">
        <v>58.874000000000002</v>
      </c>
      <c r="P18" s="21">
        <v>149.50899999999911</v>
      </c>
      <c r="Q18" s="21">
        <v>7596.9840000000004</v>
      </c>
    </row>
    <row r="19" spans="3:17" ht="13" thickBot="1" x14ac:dyDescent="0.3">
      <c r="C19" s="30" t="s">
        <v>18</v>
      </c>
      <c r="D19" s="31">
        <v>135.91499999999999</v>
      </c>
      <c r="E19" s="31">
        <v>1357.1769999999999</v>
      </c>
      <c r="F19" s="31">
        <v>19519.523000000001</v>
      </c>
      <c r="G19" s="31">
        <v>88.78</v>
      </c>
      <c r="H19" s="31">
        <v>71.519000000000005</v>
      </c>
      <c r="I19" s="31">
        <v>203.697</v>
      </c>
      <c r="J19" s="31">
        <v>713.89499999999998</v>
      </c>
      <c r="K19" s="31">
        <v>80.263000000000005</v>
      </c>
      <c r="L19" s="31">
        <v>91.555000000000007</v>
      </c>
      <c r="M19" s="31">
        <v>213.58699999999999</v>
      </c>
      <c r="N19" s="31">
        <v>104.482</v>
      </c>
      <c r="O19" s="31">
        <v>162.52799999999999</v>
      </c>
      <c r="P19" s="31">
        <v>413.41200000000026</v>
      </c>
      <c r="Q19" s="31">
        <v>23156.332999999999</v>
      </c>
    </row>
    <row r="20" spans="3:17" ht="13" x14ac:dyDescent="0.3">
      <c r="C20" s="49" t="s">
        <v>19</v>
      </c>
      <c r="D20" s="21">
        <v>34.08</v>
      </c>
      <c r="E20" s="21">
        <v>635.98099999999999</v>
      </c>
      <c r="F20" s="21">
        <v>6777.8379999999997</v>
      </c>
      <c r="G20" s="127">
        <v>17.39</v>
      </c>
      <c r="H20" s="21">
        <v>23.53</v>
      </c>
      <c r="I20" s="21">
        <v>26.018000000000001</v>
      </c>
      <c r="J20" s="21">
        <v>285.69799999999998</v>
      </c>
      <c r="K20" s="21">
        <v>38.085999999999999</v>
      </c>
      <c r="L20" s="21">
        <v>27.146000000000001</v>
      </c>
      <c r="M20" s="21">
        <v>117.42100000000001</v>
      </c>
      <c r="N20" s="21">
        <v>30.896000000000001</v>
      </c>
      <c r="O20" s="21">
        <v>32.930999999999997</v>
      </c>
      <c r="P20" s="21">
        <v>123.40500000000065</v>
      </c>
      <c r="Q20" s="21">
        <v>8170.42</v>
      </c>
    </row>
    <row r="21" spans="3:17" ht="13" x14ac:dyDescent="0.3">
      <c r="C21" s="49" t="s">
        <v>20</v>
      </c>
      <c r="D21" s="21">
        <v>29.966000000000001</v>
      </c>
      <c r="E21" s="21">
        <v>652.99599999999998</v>
      </c>
      <c r="F21" s="21">
        <v>6361.5029999999997</v>
      </c>
      <c r="G21" s="127">
        <v>23.018999999999998</v>
      </c>
      <c r="H21" s="21">
        <v>27.422999999999998</v>
      </c>
      <c r="I21" s="21">
        <v>29.649000000000001</v>
      </c>
      <c r="J21" s="21">
        <v>344.16800000000001</v>
      </c>
      <c r="K21" s="21">
        <v>45</v>
      </c>
      <c r="L21" s="21">
        <v>31.484000000000002</v>
      </c>
      <c r="M21" s="21">
        <v>102.60299999999999</v>
      </c>
      <c r="N21" s="21">
        <v>30.076000000000001</v>
      </c>
      <c r="O21" s="21">
        <v>35.186</v>
      </c>
      <c r="P21" s="21">
        <v>123.33399999999983</v>
      </c>
      <c r="Q21" s="21">
        <v>7836.4070000000002</v>
      </c>
    </row>
    <row r="22" spans="3:17" ht="13" x14ac:dyDescent="0.3">
      <c r="C22" s="49" t="s">
        <v>21</v>
      </c>
      <c r="D22" s="21">
        <v>28.155999999999999</v>
      </c>
      <c r="E22" s="21">
        <v>733.17499999999995</v>
      </c>
      <c r="F22" s="21">
        <v>3599.8609999999999</v>
      </c>
      <c r="G22" s="127">
        <v>18.963999999999999</v>
      </c>
      <c r="H22" s="21">
        <v>27.942</v>
      </c>
      <c r="I22" s="21">
        <v>28.577000000000002</v>
      </c>
      <c r="J22" s="21">
        <v>269.19299999999998</v>
      </c>
      <c r="K22" s="21">
        <v>38.854999999999997</v>
      </c>
      <c r="L22" s="21">
        <v>45.768000000000001</v>
      </c>
      <c r="M22" s="21">
        <v>106.58799999999999</v>
      </c>
      <c r="N22" s="21">
        <v>31.37</v>
      </c>
      <c r="O22" s="21">
        <v>25.827000000000002</v>
      </c>
      <c r="P22" s="21">
        <v>143.67500000000018</v>
      </c>
      <c r="Q22" s="21">
        <v>5097.951</v>
      </c>
    </row>
    <row r="23" spans="3:17" ht="13" thickBot="1" x14ac:dyDescent="0.3">
      <c r="C23" s="30" t="s">
        <v>22</v>
      </c>
      <c r="D23" s="31">
        <v>92.201999999999998</v>
      </c>
      <c r="E23" s="31">
        <v>2022.153</v>
      </c>
      <c r="F23" s="31">
        <v>16739.201000000001</v>
      </c>
      <c r="G23" s="31">
        <v>59.374000000000002</v>
      </c>
      <c r="H23" s="31">
        <v>78.896000000000001</v>
      </c>
      <c r="I23" s="31">
        <v>84.244</v>
      </c>
      <c r="J23" s="31">
        <v>899.05899999999997</v>
      </c>
      <c r="K23" s="31">
        <v>121.941</v>
      </c>
      <c r="L23" s="31">
        <v>104.398</v>
      </c>
      <c r="M23" s="31">
        <v>326.61200000000002</v>
      </c>
      <c r="N23" s="31">
        <v>92.341999999999999</v>
      </c>
      <c r="O23" s="31">
        <v>93.944999999999993</v>
      </c>
      <c r="P23" s="31">
        <v>390.41099999999642</v>
      </c>
      <c r="Q23" s="31">
        <v>21104.777999999998</v>
      </c>
    </row>
    <row r="24" spans="3:17" ht="13" x14ac:dyDescent="0.3">
      <c r="C24" s="49" t="s">
        <v>23</v>
      </c>
      <c r="D24" s="21">
        <v>23.411999999999999</v>
      </c>
      <c r="E24" s="21">
        <v>703.79200000000003</v>
      </c>
      <c r="F24" s="21">
        <v>2418.5279999999998</v>
      </c>
      <c r="G24" s="127">
        <v>21.404</v>
      </c>
      <c r="H24" s="21">
        <v>43.920999999999999</v>
      </c>
      <c r="I24" s="21">
        <v>16.271000000000001</v>
      </c>
      <c r="J24" s="21">
        <v>280.88</v>
      </c>
      <c r="K24" s="21">
        <v>40.448999999999998</v>
      </c>
      <c r="L24" s="21">
        <v>37.216000000000001</v>
      </c>
      <c r="M24" s="21">
        <v>100.152</v>
      </c>
      <c r="N24" s="21">
        <v>37.067</v>
      </c>
      <c r="O24" s="21">
        <v>91.575000000000003</v>
      </c>
      <c r="P24" s="21">
        <v>131.23399999999992</v>
      </c>
      <c r="Q24" s="21">
        <v>3945.9009999999998</v>
      </c>
    </row>
    <row r="25" spans="3:17" ht="13" x14ac:dyDescent="0.3">
      <c r="C25" s="49" t="s">
        <v>24</v>
      </c>
      <c r="D25" s="21">
        <v>26.891999999999999</v>
      </c>
      <c r="E25" s="21">
        <v>782.85199999999998</v>
      </c>
      <c r="F25" s="21">
        <v>1528.22</v>
      </c>
      <c r="G25" s="127">
        <v>29.954000000000001</v>
      </c>
      <c r="H25" s="21">
        <v>30.777999999999999</v>
      </c>
      <c r="I25" s="21">
        <v>14.943</v>
      </c>
      <c r="J25" s="21">
        <v>312.053</v>
      </c>
      <c r="K25" s="21">
        <v>28.042999999999999</v>
      </c>
      <c r="L25" s="21">
        <v>114.10899999999999</v>
      </c>
      <c r="M25" s="21">
        <v>93.81</v>
      </c>
      <c r="N25" s="21">
        <v>40.241999999999997</v>
      </c>
      <c r="O25" s="21">
        <v>30.093</v>
      </c>
      <c r="P25" s="21">
        <v>211.43199999999979</v>
      </c>
      <c r="Q25" s="21">
        <v>3243.4209999999998</v>
      </c>
    </row>
    <row r="26" spans="3:17" ht="13" x14ac:dyDescent="0.3">
      <c r="C26" s="49" t="s">
        <v>25</v>
      </c>
      <c r="D26" s="21">
        <v>20.469000000000001</v>
      </c>
      <c r="E26" s="21">
        <v>646.82799999999997</v>
      </c>
      <c r="F26" s="21">
        <v>3633.2020000000002</v>
      </c>
      <c r="G26" s="127">
        <v>13.673</v>
      </c>
      <c r="H26" s="21">
        <v>25.193000000000001</v>
      </c>
      <c r="I26" s="21">
        <v>19.094999999999999</v>
      </c>
      <c r="J26" s="21">
        <v>112.069</v>
      </c>
      <c r="K26" s="21">
        <v>17.844000000000001</v>
      </c>
      <c r="L26" s="21">
        <v>22.15</v>
      </c>
      <c r="M26" s="21">
        <v>214.26599999999999</v>
      </c>
      <c r="N26" s="21">
        <v>37.601999999999997</v>
      </c>
      <c r="O26" s="21">
        <v>23.388000000000002</v>
      </c>
      <c r="P26" s="21">
        <v>160.82400000000052</v>
      </c>
      <c r="Q26" s="21">
        <v>4946.6030000000001</v>
      </c>
    </row>
    <row r="27" spans="3:17" ht="13" thickBot="1" x14ac:dyDescent="0.3">
      <c r="C27" s="30" t="s">
        <v>26</v>
      </c>
      <c r="D27" s="31">
        <v>70.772999999999996</v>
      </c>
      <c r="E27" s="31">
        <v>2133.473</v>
      </c>
      <c r="F27" s="31">
        <v>7579.9489999999996</v>
      </c>
      <c r="G27" s="31">
        <v>65.031999999999996</v>
      </c>
      <c r="H27" s="31">
        <v>99.891999999999996</v>
      </c>
      <c r="I27" s="31">
        <v>50.308999999999997</v>
      </c>
      <c r="J27" s="31">
        <v>705.00099999999998</v>
      </c>
      <c r="K27" s="31">
        <v>86.334999999999994</v>
      </c>
      <c r="L27" s="31">
        <v>173.47399999999999</v>
      </c>
      <c r="M27" s="31">
        <v>408.22800000000001</v>
      </c>
      <c r="N27" s="31">
        <v>114.91</v>
      </c>
      <c r="O27" s="31">
        <v>145.05600000000001</v>
      </c>
      <c r="P27" s="31">
        <v>503.49300000000221</v>
      </c>
      <c r="Q27" s="31">
        <v>12135.924999999999</v>
      </c>
    </row>
    <row r="28" spans="3:17" ht="18" customHeight="1" thickBot="1" x14ac:dyDescent="0.3">
      <c r="C28" s="30" t="s">
        <v>28</v>
      </c>
      <c r="D28" s="31">
        <v>466.66699999999997</v>
      </c>
      <c r="E28" s="31">
        <v>6956.6270000000004</v>
      </c>
      <c r="F28" s="31">
        <v>61689.741999999998</v>
      </c>
      <c r="G28" s="31">
        <v>286.303</v>
      </c>
      <c r="H28" s="31">
        <v>306.22199999999998</v>
      </c>
      <c r="I28" s="31">
        <v>647.56500000000005</v>
      </c>
      <c r="J28" s="31">
        <v>3070.306</v>
      </c>
      <c r="K28" s="31">
        <v>311.90699999999998</v>
      </c>
      <c r="L28" s="31">
        <v>468.07499999999999</v>
      </c>
      <c r="M28" s="31">
        <v>1207.059</v>
      </c>
      <c r="N28" s="31">
        <v>376.11700000000002</v>
      </c>
      <c r="O28" s="31">
        <v>527.476</v>
      </c>
      <c r="P28" s="31">
        <v>1584.9890000000159</v>
      </c>
      <c r="Q28" s="31">
        <v>77899.054999999993</v>
      </c>
    </row>
    <row r="29" spans="3:17" ht="13" x14ac:dyDescent="0.3">
      <c r="C29" s="47" t="s">
        <v>29</v>
      </c>
      <c r="D29" s="21">
        <v>25.724</v>
      </c>
      <c r="E29" s="21">
        <v>885.65200000000004</v>
      </c>
      <c r="F29" s="21">
        <v>4623.1189999999997</v>
      </c>
      <c r="G29" s="127">
        <v>20.539000000000001</v>
      </c>
      <c r="H29" s="21">
        <v>14.74</v>
      </c>
      <c r="I29" s="21">
        <v>32.161999999999999</v>
      </c>
      <c r="J29" s="21">
        <v>214.21100000000001</v>
      </c>
      <c r="K29" s="21">
        <v>21.440999999999999</v>
      </c>
      <c r="L29" s="21">
        <v>25.969000000000001</v>
      </c>
      <c r="M29" s="21">
        <v>141.88399999999999</v>
      </c>
      <c r="N29" s="21">
        <v>27.15</v>
      </c>
      <c r="O29" s="21">
        <v>71.22</v>
      </c>
      <c r="P29" s="21">
        <v>85.941000000000713</v>
      </c>
      <c r="Q29" s="21">
        <v>6189.7520000000004</v>
      </c>
    </row>
    <row r="30" spans="3:17" ht="13" x14ac:dyDescent="0.3">
      <c r="C30" s="47" t="s">
        <v>13</v>
      </c>
      <c r="D30" s="21">
        <v>23.068000000000001</v>
      </c>
      <c r="E30" s="21">
        <v>674.36500000000001</v>
      </c>
      <c r="F30" s="21">
        <v>3183.4940000000001</v>
      </c>
      <c r="G30" s="127">
        <v>6.0819999999999999</v>
      </c>
      <c r="H30" s="21">
        <v>23.561</v>
      </c>
      <c r="I30" s="21">
        <v>42.454999999999998</v>
      </c>
      <c r="J30" s="21">
        <v>309.572</v>
      </c>
      <c r="K30" s="21">
        <v>16.488</v>
      </c>
      <c r="L30" s="21">
        <v>33.527000000000001</v>
      </c>
      <c r="M30" s="21">
        <v>87.924000000000007</v>
      </c>
      <c r="N30" s="21">
        <v>28.332000000000001</v>
      </c>
      <c r="O30" s="21">
        <v>28.800999999999998</v>
      </c>
      <c r="P30" s="21">
        <v>99.058999999999287</v>
      </c>
      <c r="Q30" s="21">
        <v>4556.7280000000001</v>
      </c>
    </row>
    <row r="31" spans="3:17" ht="13" x14ac:dyDescent="0.3">
      <c r="C31" s="47" t="s">
        <v>14</v>
      </c>
      <c r="D31" s="21">
        <v>26.021999999999998</v>
      </c>
      <c r="E31" s="21">
        <v>774.98800000000006</v>
      </c>
      <c r="F31" s="21">
        <v>5335.4179999999997</v>
      </c>
      <c r="G31" s="127">
        <v>3.4260000000000002</v>
      </c>
      <c r="H31" s="21">
        <v>33.292999999999999</v>
      </c>
      <c r="I31" s="21">
        <v>50.045000000000002</v>
      </c>
      <c r="J31" s="21">
        <v>241.327</v>
      </c>
      <c r="K31" s="21">
        <v>38.369999999999997</v>
      </c>
      <c r="L31" s="21">
        <v>39.720999999999997</v>
      </c>
      <c r="M31" s="21">
        <v>131.69</v>
      </c>
      <c r="N31" s="21">
        <v>28.263999999999999</v>
      </c>
      <c r="O31" s="21">
        <v>24.654</v>
      </c>
      <c r="P31" s="21">
        <v>140.85900000000038</v>
      </c>
      <c r="Q31" s="21">
        <v>6868.0770000000002</v>
      </c>
    </row>
    <row r="32" spans="3:17" ht="13" thickBot="1" x14ac:dyDescent="0.3">
      <c r="C32" s="30" t="s">
        <v>15</v>
      </c>
      <c r="D32" s="31">
        <v>74.813999999999993</v>
      </c>
      <c r="E32" s="31">
        <v>2335.0050000000001</v>
      </c>
      <c r="F32" s="31">
        <v>13142.031000000001</v>
      </c>
      <c r="G32" s="31">
        <v>30.047000000000001</v>
      </c>
      <c r="H32" s="31">
        <v>71.594999999999999</v>
      </c>
      <c r="I32" s="31">
        <v>124.66200000000001</v>
      </c>
      <c r="J32" s="31">
        <v>765.11</v>
      </c>
      <c r="K32" s="31">
        <v>76.299000000000007</v>
      </c>
      <c r="L32" s="31">
        <v>99.216999999999999</v>
      </c>
      <c r="M32" s="31">
        <v>361.49799999999999</v>
      </c>
      <c r="N32" s="31">
        <v>83.745999999999995</v>
      </c>
      <c r="O32" s="31">
        <v>124.67400000000001</v>
      </c>
      <c r="P32" s="31">
        <v>325.85800000000381</v>
      </c>
      <c r="Q32" s="31">
        <v>17614.556</v>
      </c>
    </row>
    <row r="33" spans="1:17" ht="13" x14ac:dyDescent="0.3">
      <c r="C33" s="47" t="s">
        <v>16</v>
      </c>
      <c r="D33" s="21">
        <v>26.911999999999999</v>
      </c>
      <c r="E33" s="21">
        <v>684.94899999999996</v>
      </c>
      <c r="F33" s="21">
        <v>5053.7259999999997</v>
      </c>
      <c r="G33" s="127">
        <v>0.44600000000000001</v>
      </c>
      <c r="H33" s="21">
        <v>23.228999999999999</v>
      </c>
      <c r="I33" s="21">
        <v>42.837000000000003</v>
      </c>
      <c r="J33" s="21">
        <v>278.995</v>
      </c>
      <c r="K33" s="21">
        <v>34.424999999999997</v>
      </c>
      <c r="L33" s="21">
        <v>37.786000000000001</v>
      </c>
      <c r="M33" s="21">
        <v>119.622</v>
      </c>
      <c r="N33" s="21">
        <v>50.642000000000003</v>
      </c>
      <c r="O33" s="21">
        <v>40.765000000000001</v>
      </c>
      <c r="P33" s="21">
        <v>104.59599999999955</v>
      </c>
      <c r="Q33" s="21">
        <v>6498.93</v>
      </c>
    </row>
    <row r="34" spans="1:17" ht="13" x14ac:dyDescent="0.3">
      <c r="C34" s="47" t="s">
        <v>2</v>
      </c>
      <c r="D34" s="21">
        <v>51.103999999999999</v>
      </c>
      <c r="E34" s="21">
        <v>1025.6610000000001</v>
      </c>
      <c r="F34" s="21">
        <v>4668.0950000000003</v>
      </c>
      <c r="H34" s="21">
        <v>33.540999999999997</v>
      </c>
      <c r="I34" s="21">
        <v>48.076999999999998</v>
      </c>
      <c r="J34" s="21">
        <v>249.12799999999999</v>
      </c>
      <c r="K34" s="21">
        <v>59.646000000000001</v>
      </c>
      <c r="L34" s="21">
        <v>43.744</v>
      </c>
      <c r="M34" s="21">
        <v>108.187</v>
      </c>
      <c r="N34" s="21">
        <v>55.83</v>
      </c>
      <c r="O34" s="21">
        <v>21.76</v>
      </c>
      <c r="P34" s="21">
        <v>130.28899999999976</v>
      </c>
      <c r="Q34" s="21">
        <v>6495.0619999999999</v>
      </c>
    </row>
    <row r="35" spans="1:17" ht="13" x14ac:dyDescent="0.3">
      <c r="C35" s="47" t="s">
        <v>17</v>
      </c>
      <c r="D35" s="21">
        <v>40.110999999999997</v>
      </c>
      <c r="E35" s="21">
        <v>983.79399999999998</v>
      </c>
      <c r="F35" s="21">
        <v>3504.3159999999998</v>
      </c>
      <c r="H35" s="21">
        <v>38.926000000000002</v>
      </c>
      <c r="I35" s="21">
        <v>48.112000000000002</v>
      </c>
      <c r="J35" s="21">
        <v>264.84199999999998</v>
      </c>
      <c r="K35" s="21">
        <v>34.274000000000001</v>
      </c>
      <c r="L35" s="21">
        <v>39.302</v>
      </c>
      <c r="M35" s="21">
        <v>97.349000000000004</v>
      </c>
      <c r="N35" s="21">
        <v>49.898000000000003</v>
      </c>
      <c r="O35" s="21">
        <v>117.991</v>
      </c>
      <c r="P35" s="21">
        <v>164.30199999999968</v>
      </c>
      <c r="Q35" s="21">
        <v>5383.2169999999996</v>
      </c>
    </row>
    <row r="36" spans="1:17" ht="13" thickBot="1" x14ac:dyDescent="0.3">
      <c r="C36" s="30" t="s">
        <v>18</v>
      </c>
      <c r="D36" s="31">
        <v>118.127</v>
      </c>
      <c r="E36" s="31">
        <v>2694.404</v>
      </c>
      <c r="F36" s="31">
        <v>13226.138000000001</v>
      </c>
      <c r="G36" s="31">
        <v>0.44600000000000001</v>
      </c>
      <c r="H36" s="31">
        <v>95.697000000000003</v>
      </c>
      <c r="I36" s="31">
        <v>139.02699999999999</v>
      </c>
      <c r="J36" s="31">
        <v>792.96500000000003</v>
      </c>
      <c r="K36" s="31">
        <v>128.345</v>
      </c>
      <c r="L36" s="31">
        <v>120.831</v>
      </c>
      <c r="M36" s="31">
        <v>325.15800000000002</v>
      </c>
      <c r="N36" s="31">
        <v>156.37100000000001</v>
      </c>
      <c r="O36" s="31">
        <v>180.51499999999999</v>
      </c>
      <c r="P36" s="31">
        <v>399.18500000000131</v>
      </c>
      <c r="Q36" s="31">
        <v>18377.208999999999</v>
      </c>
    </row>
    <row r="37" spans="1:17" ht="13" x14ac:dyDescent="0.3">
      <c r="C37" s="47" t="s">
        <v>19</v>
      </c>
      <c r="D37" s="21">
        <v>44.57</v>
      </c>
      <c r="E37" s="21">
        <v>869.92399999999998</v>
      </c>
      <c r="F37" s="21">
        <v>2172.7939999999999</v>
      </c>
      <c r="G37" s="127">
        <v>0</v>
      </c>
      <c r="H37" s="21">
        <v>37.975999999999999</v>
      </c>
      <c r="I37" s="21">
        <v>54.902000000000001</v>
      </c>
      <c r="J37" s="21">
        <v>244.46</v>
      </c>
      <c r="K37" s="21">
        <v>33.597999999999999</v>
      </c>
      <c r="L37" s="21">
        <v>107.17</v>
      </c>
      <c r="M37" s="21">
        <v>99.927999999999997</v>
      </c>
      <c r="N37" s="21">
        <v>33.686</v>
      </c>
      <c r="O37" s="21">
        <v>72.701999999999998</v>
      </c>
      <c r="P37" s="21">
        <v>122.55699999999979</v>
      </c>
      <c r="Q37" s="21">
        <v>3894.2669999999998</v>
      </c>
    </row>
    <row r="38" spans="1:17" ht="13" x14ac:dyDescent="0.3">
      <c r="C38" s="49" t="s">
        <v>20</v>
      </c>
      <c r="D38" s="21">
        <v>37.826999999999998</v>
      </c>
      <c r="E38" s="21">
        <v>904.27300000000002</v>
      </c>
      <c r="F38" s="21">
        <v>2595.7199999999998</v>
      </c>
      <c r="H38" s="21">
        <v>32.201999999999998</v>
      </c>
      <c r="I38" s="21">
        <v>47.198999999999998</v>
      </c>
      <c r="J38" s="21">
        <v>207.97499999999999</v>
      </c>
      <c r="K38" s="21">
        <v>31.167999999999999</v>
      </c>
      <c r="L38" s="21">
        <v>55.978000000000002</v>
      </c>
      <c r="M38" s="21">
        <v>97.158000000000001</v>
      </c>
      <c r="N38" s="21">
        <v>36.356999999999999</v>
      </c>
      <c r="O38" s="21">
        <v>45.412999999999997</v>
      </c>
      <c r="P38" s="21">
        <v>154.70400000000018</v>
      </c>
      <c r="Q38" s="21">
        <v>4245.9740000000002</v>
      </c>
    </row>
    <row r="39" spans="1:17" ht="13" x14ac:dyDescent="0.3">
      <c r="C39" s="49" t="s">
        <v>21</v>
      </c>
      <c r="D39" s="21">
        <v>34.625999999999998</v>
      </c>
      <c r="E39" s="21">
        <v>852.80799999999999</v>
      </c>
      <c r="F39" s="21">
        <v>2545.2429999999999</v>
      </c>
      <c r="H39" s="21">
        <v>37.652000000000001</v>
      </c>
      <c r="I39" s="21">
        <v>39.317</v>
      </c>
      <c r="J39" s="21">
        <v>233.21199999999999</v>
      </c>
      <c r="K39" s="21">
        <v>39.764000000000003</v>
      </c>
      <c r="L39" s="21">
        <v>35.896999999999998</v>
      </c>
      <c r="M39" s="21">
        <v>103.85299999999999</v>
      </c>
      <c r="N39" s="21">
        <v>33.17</v>
      </c>
      <c r="O39" s="21">
        <v>24.122</v>
      </c>
      <c r="P39" s="21">
        <v>103.27000000000044</v>
      </c>
      <c r="Q39" s="21">
        <v>4082.9340000000002</v>
      </c>
    </row>
    <row r="40" spans="1:17" ht="13" thickBot="1" x14ac:dyDescent="0.3">
      <c r="C40" s="30" t="s">
        <v>22</v>
      </c>
      <c r="D40" s="31">
        <v>117.023</v>
      </c>
      <c r="E40" s="31">
        <v>2627.0050000000001</v>
      </c>
      <c r="F40" s="31">
        <v>7313.7579999999998</v>
      </c>
      <c r="G40" s="31">
        <v>0</v>
      </c>
      <c r="H40" s="31">
        <v>107.83</v>
      </c>
      <c r="I40" s="31">
        <v>141.41800000000001</v>
      </c>
      <c r="J40" s="31">
        <v>685.64800000000002</v>
      </c>
      <c r="K40" s="31">
        <v>104.53100000000001</v>
      </c>
      <c r="L40" s="31">
        <v>199.04499999999999</v>
      </c>
      <c r="M40" s="31">
        <v>300.93900000000002</v>
      </c>
      <c r="N40" s="31">
        <v>103.21299999999999</v>
      </c>
      <c r="O40" s="31">
        <v>142.23699999999999</v>
      </c>
      <c r="P40" s="31">
        <v>380.52900000000045</v>
      </c>
      <c r="Q40" s="31">
        <v>12223.175999999999</v>
      </c>
    </row>
    <row r="41" spans="1:17" ht="13" x14ac:dyDescent="0.3">
      <c r="C41" s="50" t="s">
        <v>23</v>
      </c>
      <c r="D41" s="21">
        <v>40.710999999999999</v>
      </c>
      <c r="E41" s="21">
        <v>823.01800000000003</v>
      </c>
      <c r="F41" s="21">
        <v>2705.39</v>
      </c>
      <c r="H41" s="21">
        <v>43.009</v>
      </c>
      <c r="I41" s="21">
        <v>27.093</v>
      </c>
      <c r="J41" s="21">
        <v>273.88099999999997</v>
      </c>
      <c r="K41" s="21">
        <v>48.88</v>
      </c>
      <c r="L41" s="21">
        <v>44.981000000000002</v>
      </c>
      <c r="M41" s="21">
        <v>107.52</v>
      </c>
      <c r="N41" s="21">
        <v>30.635000000000002</v>
      </c>
      <c r="O41" s="21">
        <v>46.140999999999998</v>
      </c>
      <c r="P41" s="21">
        <v>142.11999999999989</v>
      </c>
      <c r="Q41" s="21">
        <v>4333.3789999999999</v>
      </c>
    </row>
    <row r="42" spans="1:17" ht="13" x14ac:dyDescent="0.3">
      <c r="C42" s="50" t="s">
        <v>24</v>
      </c>
      <c r="D42" s="21">
        <v>47.024999999999999</v>
      </c>
      <c r="E42" s="21">
        <v>798.87300000000005</v>
      </c>
      <c r="F42" s="21">
        <v>2251.212</v>
      </c>
      <c r="H42" s="21">
        <v>104.675</v>
      </c>
      <c r="I42" s="21">
        <v>28.507999999999999</v>
      </c>
      <c r="J42" s="21">
        <v>268.19900000000001</v>
      </c>
      <c r="K42" s="21">
        <v>38.54</v>
      </c>
      <c r="L42" s="21">
        <v>147.21</v>
      </c>
      <c r="M42" s="21">
        <v>121.72</v>
      </c>
      <c r="N42" s="21">
        <v>39.152999999999999</v>
      </c>
      <c r="O42" s="21">
        <v>43.146999999999998</v>
      </c>
      <c r="P42" s="21">
        <v>149.89500000000044</v>
      </c>
      <c r="Q42" s="21">
        <v>4038.1570000000002</v>
      </c>
    </row>
    <row r="43" spans="1:17" ht="13" x14ac:dyDescent="0.3">
      <c r="C43" s="50" t="s">
        <v>25</v>
      </c>
      <c r="D43" s="21">
        <v>30.506</v>
      </c>
      <c r="E43" s="21">
        <v>783.72199999999998</v>
      </c>
      <c r="F43" s="21">
        <v>3673.1909999999998</v>
      </c>
      <c r="H43" s="21">
        <v>50.085999999999999</v>
      </c>
      <c r="I43" s="21">
        <v>62.201000000000001</v>
      </c>
      <c r="J43" s="21">
        <v>141.97300000000001</v>
      </c>
      <c r="K43" s="21">
        <v>6.98</v>
      </c>
      <c r="L43" s="21">
        <v>33.917999999999999</v>
      </c>
      <c r="M43" s="21">
        <v>120.044</v>
      </c>
      <c r="N43" s="21">
        <v>39.963999999999999</v>
      </c>
      <c r="O43" s="21">
        <v>42.122</v>
      </c>
      <c r="P43" s="21">
        <v>112.22600000000057</v>
      </c>
      <c r="Q43" s="21">
        <v>5096.933</v>
      </c>
    </row>
    <row r="44" spans="1:17" ht="13" thickBot="1" x14ac:dyDescent="0.3">
      <c r="C44" s="30" t="s">
        <v>26</v>
      </c>
      <c r="D44" s="31">
        <v>118.241</v>
      </c>
      <c r="E44" s="31">
        <v>2405.6129999999998</v>
      </c>
      <c r="F44" s="31">
        <v>8629.7929999999997</v>
      </c>
      <c r="G44" s="31"/>
      <c r="H44" s="31">
        <v>197.77</v>
      </c>
      <c r="I44" s="31">
        <v>117.803</v>
      </c>
      <c r="J44" s="31">
        <v>684.053</v>
      </c>
      <c r="K44" s="31">
        <v>94.4</v>
      </c>
      <c r="L44" s="31">
        <v>226.108</v>
      </c>
      <c r="M44" s="31">
        <v>349.28500000000003</v>
      </c>
      <c r="N44" s="31">
        <v>109.752</v>
      </c>
      <c r="O44" s="31">
        <v>131.41</v>
      </c>
      <c r="P44" s="31">
        <v>404.24099999999999</v>
      </c>
      <c r="Q44" s="31">
        <v>13468.468999999999</v>
      </c>
    </row>
    <row r="45" spans="1:17" ht="18" customHeight="1" thickBot="1" x14ac:dyDescent="0.3">
      <c r="C45" s="30" t="s">
        <v>30</v>
      </c>
      <c r="D45" s="31">
        <v>428.20499999999998</v>
      </c>
      <c r="E45" s="31">
        <v>10062.028</v>
      </c>
      <c r="F45" s="31">
        <v>42311.718999999997</v>
      </c>
      <c r="G45" s="31">
        <v>30.492999999999999</v>
      </c>
      <c r="H45" s="31">
        <v>472.892</v>
      </c>
      <c r="I45" s="31">
        <v>522.90899999999999</v>
      </c>
      <c r="J45" s="31">
        <v>2927.7759999999998</v>
      </c>
      <c r="K45" s="31">
        <v>403.57400000000001</v>
      </c>
      <c r="L45" s="31">
        <v>645.20100000000002</v>
      </c>
      <c r="M45" s="31">
        <v>1336.88</v>
      </c>
      <c r="N45" s="31">
        <v>453.08199999999999</v>
      </c>
      <c r="O45" s="31">
        <v>578.83600000000001</v>
      </c>
      <c r="P45" s="31">
        <v>1509.8150000000023</v>
      </c>
      <c r="Q45" s="31">
        <v>61683.41</v>
      </c>
    </row>
    <row r="46" spans="1:17" x14ac:dyDescent="0.25">
      <c r="A46" s="48"/>
      <c r="B46" s="51"/>
      <c r="C46" s="21" t="s">
        <v>230</v>
      </c>
      <c r="D46" s="21">
        <v>31.5</v>
      </c>
      <c r="E46" s="21">
        <v>980.33699999999999</v>
      </c>
      <c r="F46" s="21">
        <v>1498.75</v>
      </c>
      <c r="H46" s="21">
        <v>21.43</v>
      </c>
      <c r="I46" s="21">
        <v>2.2000000000000002</v>
      </c>
      <c r="J46" s="21">
        <v>189.703</v>
      </c>
      <c r="K46" s="21">
        <v>5.7930000000000001</v>
      </c>
      <c r="L46" s="21">
        <v>28.263000000000002</v>
      </c>
      <c r="M46" s="21">
        <v>144.62200000000001</v>
      </c>
      <c r="N46" s="21">
        <v>33.073999999999998</v>
      </c>
      <c r="O46" s="21">
        <v>26.478999999999999</v>
      </c>
      <c r="P46" s="21">
        <v>80.39600000000064</v>
      </c>
      <c r="Q46" s="21">
        <v>3042.547</v>
      </c>
    </row>
    <row r="47" spans="1:17" ht="13" thickBot="1" x14ac:dyDescent="0.3">
      <c r="C47" s="30" t="s">
        <v>31</v>
      </c>
      <c r="D47" s="31">
        <f>D46-D43</f>
        <v>0.99399999999999977</v>
      </c>
      <c r="E47" s="31">
        <f t="shared" ref="E47:P47" si="0">E46-E43</f>
        <v>196.61500000000001</v>
      </c>
      <c r="F47" s="31">
        <f>F46-F43</f>
        <v>-2174.4409999999998</v>
      </c>
      <c r="G47" s="31">
        <f t="shared" si="0"/>
        <v>0</v>
      </c>
      <c r="H47" s="31">
        <f t="shared" si="0"/>
        <v>-28.655999999999999</v>
      </c>
      <c r="I47" s="31">
        <f t="shared" si="0"/>
        <v>-60.000999999999998</v>
      </c>
      <c r="J47" s="31">
        <f t="shared" si="0"/>
        <v>47.72999999999999</v>
      </c>
      <c r="K47" s="31">
        <f t="shared" si="0"/>
        <v>-1.1870000000000003</v>
      </c>
      <c r="L47" s="31">
        <f t="shared" si="0"/>
        <v>-5.6549999999999976</v>
      </c>
      <c r="M47" s="31">
        <f t="shared" si="0"/>
        <v>24.578000000000017</v>
      </c>
      <c r="N47" s="31">
        <f>N46-N43</f>
        <v>-6.8900000000000006</v>
      </c>
      <c r="O47" s="31">
        <f t="shared" si="0"/>
        <v>-15.643000000000001</v>
      </c>
      <c r="P47" s="31">
        <f t="shared" si="0"/>
        <v>-31.829999999999927</v>
      </c>
      <c r="Q47" s="31">
        <f>Q46-Q43</f>
        <v>-2054.386</v>
      </c>
    </row>
    <row r="48" spans="1:17" ht="18" customHeight="1" thickBot="1" x14ac:dyDescent="0.3">
      <c r="C48" s="30" t="s">
        <v>32</v>
      </c>
      <c r="D48" s="31">
        <f>D47/D43*100</f>
        <v>3.2583754015603485</v>
      </c>
      <c r="E48" s="31">
        <f t="shared" ref="E48:O48" si="1">E47/E43*100</f>
        <v>25.087339643393957</v>
      </c>
      <c r="F48" s="31">
        <f>F47/F43*100</f>
        <v>-59.19760230273895</v>
      </c>
      <c r="G48" s="31">
        <v>0</v>
      </c>
      <c r="H48" s="31">
        <f t="shared" si="1"/>
        <v>-57.21359262069241</v>
      </c>
      <c r="I48" s="31">
        <f t="shared" si="1"/>
        <v>-96.463079371714272</v>
      </c>
      <c r="J48" s="31">
        <f t="shared" si="1"/>
        <v>33.619068414416816</v>
      </c>
      <c r="K48" s="31">
        <f t="shared" si="1"/>
        <v>-17.00573065902579</v>
      </c>
      <c r="L48" s="31">
        <f t="shared" si="1"/>
        <v>-16.672563240757114</v>
      </c>
      <c r="M48" s="31">
        <f t="shared" si="1"/>
        <v>20.474159474859231</v>
      </c>
      <c r="N48" s="31">
        <f t="shared" si="1"/>
        <v>-17.240516464818338</v>
      </c>
      <c r="O48" s="31">
        <f t="shared" si="1"/>
        <v>-37.13736289824795</v>
      </c>
      <c r="P48" s="31">
        <f>P47/P43*100</f>
        <v>-28.362411562382839</v>
      </c>
      <c r="Q48" s="31">
        <f>Q47/Q43*100</f>
        <v>-40.306317544295759</v>
      </c>
    </row>
    <row r="49" spans="3:17" x14ac:dyDescent="0.25">
      <c r="C49" s="27" t="s">
        <v>231</v>
      </c>
    </row>
    <row r="50" spans="3:17" ht="13" x14ac:dyDescent="0.3">
      <c r="C50" s="28">
        <v>2024</v>
      </c>
      <c r="D50" s="41">
        <f>D45/$Q45*100</f>
        <v>0.69419800234779494</v>
      </c>
      <c r="E50" s="41">
        <f t="shared" ref="E50:Q50" si="2">E45/$Q45*100</f>
        <v>16.312373132419236</v>
      </c>
      <c r="F50" s="41">
        <f t="shared" si="2"/>
        <v>68.594973916001067</v>
      </c>
      <c r="G50" s="129">
        <f t="shared" si="2"/>
        <v>4.9434685922843752E-2</v>
      </c>
      <c r="H50" s="41">
        <f t="shared" si="2"/>
        <v>0.76664373775704031</v>
      </c>
      <c r="I50" s="41">
        <f t="shared" si="2"/>
        <v>0.84773037028919118</v>
      </c>
      <c r="J50" s="41">
        <f t="shared" si="2"/>
        <v>4.7464561378821299</v>
      </c>
      <c r="K50" s="41">
        <f t="shared" si="2"/>
        <v>0.6542666820786982</v>
      </c>
      <c r="L50" s="41">
        <f t="shared" si="2"/>
        <v>1.0459878920442303</v>
      </c>
      <c r="M50" s="41">
        <f t="shared" si="2"/>
        <v>2.1673250554727761</v>
      </c>
      <c r="N50" s="41">
        <f t="shared" si="2"/>
        <v>0.73452813325333333</v>
      </c>
      <c r="O50" s="41">
        <f t="shared" si="2"/>
        <v>0.9383981851846388</v>
      </c>
      <c r="P50" s="41">
        <f t="shared" si="2"/>
        <v>2.4476840693470128</v>
      </c>
      <c r="Q50" s="41">
        <f t="shared" si="2"/>
        <v>100</v>
      </c>
    </row>
    <row r="51" spans="3:17" ht="13" x14ac:dyDescent="0.3">
      <c r="C51" s="29" t="s">
        <v>25</v>
      </c>
      <c r="D51" s="42">
        <f>D43/$Q43*100</f>
        <v>0.59851679431532656</v>
      </c>
      <c r="E51" s="42">
        <f t="shared" ref="E51:Q51" si="3">E43/$Q43*100</f>
        <v>15.376344950973458</v>
      </c>
      <c r="F51" s="42">
        <f t="shared" si="3"/>
        <v>72.066691871366558</v>
      </c>
      <c r="G51" s="130">
        <f t="shared" si="3"/>
        <v>0</v>
      </c>
      <c r="H51" s="42">
        <f t="shared" si="3"/>
        <v>0.98266938176350371</v>
      </c>
      <c r="I51" s="42">
        <f t="shared" si="3"/>
        <v>1.2203613427918318</v>
      </c>
      <c r="J51" s="42">
        <f t="shared" si="3"/>
        <v>2.785459412552608</v>
      </c>
      <c r="K51" s="42">
        <f t="shared" si="3"/>
        <v>0.13694510012197533</v>
      </c>
      <c r="L51" s="42">
        <f t="shared" si="3"/>
        <v>0.66545901231191384</v>
      </c>
      <c r="M51" s="42">
        <f t="shared" si="3"/>
        <v>2.3552202863957596</v>
      </c>
      <c r="N51" s="42">
        <f t="shared" si="3"/>
        <v>0.78407936694478808</v>
      </c>
      <c r="O51" s="42">
        <f t="shared" si="3"/>
        <v>0.82641855405986309</v>
      </c>
      <c r="P51" s="42">
        <f t="shared" si="3"/>
        <v>2.201833926402418</v>
      </c>
      <c r="Q51" s="42">
        <f t="shared" si="3"/>
        <v>100</v>
      </c>
    </row>
    <row r="52" spans="3:17" ht="13.5" thickBot="1" x14ac:dyDescent="0.35">
      <c r="C52" s="52" t="s">
        <v>239</v>
      </c>
      <c r="D52" s="44">
        <f>D46/$Q46*100</f>
        <v>1.0353167921481574</v>
      </c>
      <c r="E52" s="44">
        <f t="shared" ref="E52:Q52" si="4">E46/$Q46*100</f>
        <v>32.220932002036449</v>
      </c>
      <c r="F52" s="44">
        <f>F46/$Q46*100</f>
        <v>49.259715626414319</v>
      </c>
      <c r="G52" s="131">
        <f>G46/$Q46*100</f>
        <v>0</v>
      </c>
      <c r="H52" s="44">
        <f t="shared" si="4"/>
        <v>0.70434409065825443</v>
      </c>
      <c r="I52" s="44">
        <f t="shared" si="4"/>
        <v>7.2307839451617339E-2</v>
      </c>
      <c r="J52" s="44">
        <f t="shared" si="4"/>
        <v>6.2350063943137117</v>
      </c>
      <c r="K52" s="44">
        <f t="shared" si="4"/>
        <v>0.19039968815600877</v>
      </c>
      <c r="L52" s="44">
        <f t="shared" si="4"/>
        <v>0.92892566655502773</v>
      </c>
      <c r="M52" s="44">
        <f t="shared" si="4"/>
        <v>4.7533201623508203</v>
      </c>
      <c r="N52" s="44">
        <f t="shared" si="4"/>
        <v>1.0870497645558146</v>
      </c>
      <c r="O52" s="44">
        <f t="shared" si="4"/>
        <v>0.87029058219971622</v>
      </c>
      <c r="P52" s="44">
        <f t="shared" si="4"/>
        <v>2.6423913911601247</v>
      </c>
      <c r="Q52" s="44">
        <f t="shared" si="4"/>
        <v>100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46"/>
  <sheetViews>
    <sheetView topLeftCell="A30" workbookViewId="0">
      <selection activeCell="I46" sqref="I46:M46"/>
    </sheetView>
  </sheetViews>
  <sheetFormatPr defaultColWidth="9.1796875" defaultRowHeight="12.5" x14ac:dyDescent="0.25"/>
  <cols>
    <col min="1" max="16384" width="9.1796875" style="21"/>
  </cols>
  <sheetData>
    <row r="8" spans="2:14" ht="14.5" x14ac:dyDescent="0.35">
      <c r="B8" s="22" t="s">
        <v>248</v>
      </c>
      <c r="C8" s="22"/>
      <c r="D8" s="22"/>
      <c r="E8" s="22"/>
      <c r="F8" s="22"/>
      <c r="G8" s="22"/>
      <c r="H8" s="22"/>
      <c r="I8" s="22"/>
      <c r="J8" s="22"/>
      <c r="K8" s="22"/>
      <c r="L8" s="23"/>
      <c r="M8" s="23"/>
      <c r="N8" s="23"/>
    </row>
    <row r="9" spans="2:14" ht="14.5" x14ac:dyDescent="0.35">
      <c r="B9" s="23"/>
      <c r="C9" s="23"/>
      <c r="D9" s="23"/>
      <c r="E9" s="23"/>
      <c r="F9" s="23"/>
      <c r="G9" s="23"/>
      <c r="H9" s="23"/>
      <c r="I9" s="23"/>
      <c r="J9" s="23"/>
      <c r="K9" s="23"/>
      <c r="L9" s="23"/>
      <c r="M9" s="23"/>
      <c r="N9" s="23"/>
    </row>
    <row r="10" spans="2:14" ht="13" thickBot="1" x14ac:dyDescent="0.3">
      <c r="B10" s="34" t="s">
        <v>240</v>
      </c>
      <c r="C10" s="144" t="s">
        <v>241</v>
      </c>
      <c r="D10" s="144"/>
      <c r="E10" s="144"/>
      <c r="F10" s="144"/>
      <c r="G10" s="144"/>
      <c r="H10" s="144"/>
      <c r="I10" s="144" t="s">
        <v>242</v>
      </c>
      <c r="J10" s="144"/>
      <c r="K10" s="144"/>
      <c r="L10" s="144"/>
      <c r="M10" s="144"/>
      <c r="N10" s="144"/>
    </row>
    <row r="11" spans="2:14" ht="13" thickBot="1" x14ac:dyDescent="0.3">
      <c r="B11" s="53" t="s">
        <v>5</v>
      </c>
      <c r="C11" s="54" t="s">
        <v>243</v>
      </c>
      <c r="D11" s="54" t="s">
        <v>244</v>
      </c>
      <c r="E11" s="54" t="s">
        <v>245</v>
      </c>
      <c r="F11" s="54" t="s">
        <v>246</v>
      </c>
      <c r="G11" s="54" t="s">
        <v>247</v>
      </c>
      <c r="H11" s="54" t="s">
        <v>237</v>
      </c>
      <c r="I11" s="54" t="s">
        <v>243</v>
      </c>
      <c r="J11" s="54" t="s">
        <v>244</v>
      </c>
      <c r="K11" s="54" t="s">
        <v>245</v>
      </c>
      <c r="L11" s="54" t="s">
        <v>246</v>
      </c>
      <c r="M11" s="54" t="s">
        <v>247</v>
      </c>
      <c r="N11" s="54" t="s">
        <v>237</v>
      </c>
    </row>
    <row r="12" spans="2:14" x14ac:dyDescent="0.25">
      <c r="B12" s="21" t="s">
        <v>27</v>
      </c>
      <c r="C12" s="21">
        <v>320.16199999999998</v>
      </c>
      <c r="D12" s="21">
        <v>0.47099999999999997</v>
      </c>
      <c r="E12" s="21">
        <v>0</v>
      </c>
      <c r="F12" s="21">
        <v>135.316</v>
      </c>
      <c r="G12" s="21">
        <v>532.85500000000002</v>
      </c>
      <c r="H12" s="21">
        <v>988.80399999999997</v>
      </c>
      <c r="I12" s="21">
        <v>0</v>
      </c>
      <c r="J12" s="21">
        <v>34.732999999999997</v>
      </c>
      <c r="K12" s="21">
        <v>0</v>
      </c>
      <c r="L12" s="21">
        <v>4813.4179999999997</v>
      </c>
      <c r="M12" s="21">
        <v>891.52499999999998</v>
      </c>
      <c r="N12" s="21">
        <v>5739.6760000000004</v>
      </c>
    </row>
    <row r="13" spans="2:14" x14ac:dyDescent="0.25">
      <c r="B13" s="21" t="s">
        <v>13</v>
      </c>
      <c r="C13" s="21">
        <v>925.16099999999994</v>
      </c>
      <c r="D13" s="21">
        <v>0.13300000000000001</v>
      </c>
      <c r="E13" s="21">
        <v>0</v>
      </c>
      <c r="F13" s="21">
        <v>117.286</v>
      </c>
      <c r="G13" s="21">
        <v>309.78300000000002</v>
      </c>
      <c r="H13" s="21">
        <v>1352.3630000000001</v>
      </c>
      <c r="I13" s="21">
        <v>0</v>
      </c>
      <c r="J13" s="21">
        <v>32.179000000000002</v>
      </c>
      <c r="K13" s="21">
        <v>0</v>
      </c>
      <c r="L13" s="21">
        <v>3520.2260000000001</v>
      </c>
      <c r="M13" s="21">
        <v>1305.1279999999999</v>
      </c>
      <c r="N13" s="21">
        <v>4857.5330000000004</v>
      </c>
    </row>
    <row r="14" spans="2:14" x14ac:dyDescent="0.25">
      <c r="B14" s="21" t="s">
        <v>14</v>
      </c>
      <c r="C14" s="21">
        <v>426.42200000000003</v>
      </c>
      <c r="D14" s="21">
        <v>0.16600000000000001</v>
      </c>
      <c r="E14" s="21">
        <v>0</v>
      </c>
      <c r="F14" s="21">
        <v>75.972999999999999</v>
      </c>
      <c r="G14" s="21">
        <v>316.24900000000002</v>
      </c>
      <c r="H14" s="21">
        <v>818.81100000000004</v>
      </c>
      <c r="I14" s="21">
        <v>0</v>
      </c>
      <c r="J14" s="21">
        <v>33.335999999999999</v>
      </c>
      <c r="K14" s="21">
        <v>0</v>
      </c>
      <c r="L14" s="21">
        <v>5509.2340000000004</v>
      </c>
      <c r="M14" s="21">
        <v>1711.29</v>
      </c>
      <c r="N14" s="21">
        <v>7253.86</v>
      </c>
    </row>
    <row r="15" spans="2:14" ht="13" thickBot="1" x14ac:dyDescent="0.3">
      <c r="B15" s="46" t="s">
        <v>15</v>
      </c>
      <c r="C15" s="46">
        <v>1671.7449999999999</v>
      </c>
      <c r="D15" s="46">
        <v>0.77100000000000002</v>
      </c>
      <c r="E15" s="46">
        <v>0</v>
      </c>
      <c r="F15" s="46">
        <v>328.57499999999999</v>
      </c>
      <c r="G15" s="46">
        <v>1158.8879999999999</v>
      </c>
      <c r="H15" s="46">
        <v>3159.9780000000001</v>
      </c>
      <c r="I15" s="46">
        <v>0</v>
      </c>
      <c r="J15" s="46">
        <v>100.248</v>
      </c>
      <c r="K15" s="46">
        <v>0</v>
      </c>
      <c r="L15" s="46">
        <v>13842.878000000001</v>
      </c>
      <c r="M15" s="46">
        <v>3907.942</v>
      </c>
      <c r="N15" s="46">
        <v>17851.069</v>
      </c>
    </row>
    <row r="16" spans="2:14" x14ac:dyDescent="0.25">
      <c r="B16" s="21" t="s">
        <v>16</v>
      </c>
      <c r="C16" s="21">
        <v>0</v>
      </c>
      <c r="D16" s="21">
        <v>0</v>
      </c>
      <c r="E16" s="21">
        <v>0</v>
      </c>
      <c r="F16" s="21">
        <v>561.21299999999997</v>
      </c>
      <c r="G16" s="21">
        <v>204.726</v>
      </c>
      <c r="H16" s="21">
        <v>765.93799999999999</v>
      </c>
      <c r="I16" s="21">
        <v>0</v>
      </c>
      <c r="J16" s="21">
        <v>47.536999999999999</v>
      </c>
      <c r="K16" s="21">
        <v>0</v>
      </c>
      <c r="L16" s="21">
        <v>4323.1989999999996</v>
      </c>
      <c r="M16" s="21">
        <v>1249.5930000000001</v>
      </c>
      <c r="N16" s="21">
        <v>5620.3289999999997</v>
      </c>
    </row>
    <row r="17" spans="2:14" x14ac:dyDescent="0.25">
      <c r="B17" s="21" t="s">
        <v>2</v>
      </c>
      <c r="C17" s="21">
        <v>237.738</v>
      </c>
      <c r="D17" s="21">
        <v>0.84099999999999997</v>
      </c>
      <c r="E17" s="21">
        <v>0</v>
      </c>
      <c r="F17" s="21">
        <v>201.03800000000001</v>
      </c>
      <c r="G17" s="21">
        <v>434.76</v>
      </c>
      <c r="H17" s="21">
        <v>874.37599999999998</v>
      </c>
      <c r="I17" s="21">
        <v>0</v>
      </c>
      <c r="J17" s="21">
        <v>27.782</v>
      </c>
      <c r="K17" s="21">
        <v>0</v>
      </c>
      <c r="L17" s="21">
        <v>5954.674</v>
      </c>
      <c r="M17" s="21">
        <v>1548.7739999999999</v>
      </c>
      <c r="N17" s="21">
        <v>7531.2309999999998</v>
      </c>
    </row>
    <row r="18" spans="2:14" x14ac:dyDescent="0.25">
      <c r="B18" s="21" t="s">
        <v>17</v>
      </c>
      <c r="C18" s="21">
        <v>26.794</v>
      </c>
      <c r="D18" s="21">
        <v>0.158</v>
      </c>
      <c r="E18" s="21">
        <v>0</v>
      </c>
      <c r="F18" s="21">
        <v>431.75900000000001</v>
      </c>
      <c r="G18" s="21">
        <v>320.90600000000001</v>
      </c>
      <c r="H18" s="21">
        <v>779.61699999999996</v>
      </c>
      <c r="I18" s="21">
        <v>342.16300000000001</v>
      </c>
      <c r="J18" s="21">
        <v>45.218000000000004</v>
      </c>
      <c r="K18" s="21">
        <v>0</v>
      </c>
      <c r="L18" s="21">
        <v>4659.0540000000001</v>
      </c>
      <c r="M18" s="21">
        <v>1321.529</v>
      </c>
      <c r="N18" s="21">
        <v>6367.9639999999999</v>
      </c>
    </row>
    <row r="19" spans="2:14" ht="13" thickBot="1" x14ac:dyDescent="0.3">
      <c r="B19" s="46" t="s">
        <v>18</v>
      </c>
      <c r="C19" s="46">
        <v>264.53199999999998</v>
      </c>
      <c r="D19" s="46">
        <v>0.998</v>
      </c>
      <c r="E19" s="46">
        <v>0</v>
      </c>
      <c r="F19" s="46">
        <v>1194.01</v>
      </c>
      <c r="G19" s="46">
        <v>960.39099999999996</v>
      </c>
      <c r="H19" s="46">
        <v>2419.931</v>
      </c>
      <c r="I19" s="46">
        <v>342.16300000000001</v>
      </c>
      <c r="J19" s="46">
        <v>120.53700000000001</v>
      </c>
      <c r="K19" s="46">
        <v>0</v>
      </c>
      <c r="L19" s="46">
        <v>14936.927</v>
      </c>
      <c r="M19" s="46">
        <v>4119.8959999999997</v>
      </c>
      <c r="N19" s="46">
        <v>19519.523000000001</v>
      </c>
    </row>
    <row r="20" spans="2:14" x14ac:dyDescent="0.25">
      <c r="B20" s="21" t="s">
        <v>19</v>
      </c>
      <c r="C20" s="21">
        <v>383.73200000000003</v>
      </c>
      <c r="D20" s="21">
        <v>0</v>
      </c>
      <c r="E20" s="21">
        <v>0</v>
      </c>
      <c r="F20" s="21">
        <v>62.66</v>
      </c>
      <c r="G20" s="21">
        <v>365.13499999999999</v>
      </c>
      <c r="H20" s="21">
        <v>811.52800000000002</v>
      </c>
      <c r="I20" s="21">
        <v>31.027999999999999</v>
      </c>
      <c r="J20" s="21">
        <v>33.216999999999999</v>
      </c>
      <c r="K20" s="21">
        <v>0</v>
      </c>
      <c r="L20" s="21">
        <v>4940.951</v>
      </c>
      <c r="M20" s="21">
        <v>1772.6420000000001</v>
      </c>
      <c r="N20" s="21">
        <v>6777.8379999999997</v>
      </c>
    </row>
    <row r="21" spans="2:14" x14ac:dyDescent="0.25">
      <c r="B21" s="21" t="s">
        <v>20</v>
      </c>
      <c r="C21" s="21">
        <v>272.68900000000002</v>
      </c>
      <c r="D21" s="21">
        <v>7.0999999999999994E-2</v>
      </c>
      <c r="E21" s="21">
        <v>0</v>
      </c>
      <c r="F21" s="21">
        <v>76.962000000000003</v>
      </c>
      <c r="G21" s="21">
        <v>247.28700000000001</v>
      </c>
      <c r="H21" s="21">
        <v>597.00800000000004</v>
      </c>
      <c r="I21" s="21">
        <v>0</v>
      </c>
      <c r="J21" s="21">
        <v>101.342</v>
      </c>
      <c r="K21" s="21">
        <v>0</v>
      </c>
      <c r="L21" s="21">
        <v>4552.473</v>
      </c>
      <c r="M21" s="21">
        <v>1707.6880000000001</v>
      </c>
      <c r="N21" s="21">
        <v>6361.5029999999997</v>
      </c>
    </row>
    <row r="22" spans="2:14" x14ac:dyDescent="0.25">
      <c r="B22" s="21" t="s">
        <v>21</v>
      </c>
      <c r="C22" s="21">
        <v>0</v>
      </c>
      <c r="D22" s="21">
        <v>0.29299999999999998</v>
      </c>
      <c r="E22" s="21">
        <v>0</v>
      </c>
      <c r="F22" s="21">
        <v>1077.2550000000001</v>
      </c>
      <c r="G22" s="21">
        <v>357.93</v>
      </c>
      <c r="H22" s="21">
        <v>1435.4770000000001</v>
      </c>
      <c r="I22" s="21">
        <v>0</v>
      </c>
      <c r="J22" s="21">
        <v>0.91900000000000004</v>
      </c>
      <c r="K22" s="21">
        <v>0</v>
      </c>
      <c r="L22" s="21">
        <v>2432.02</v>
      </c>
      <c r="M22" s="21">
        <v>1166.922</v>
      </c>
      <c r="N22" s="21">
        <v>3599.8609999999999</v>
      </c>
    </row>
    <row r="23" spans="2:14" ht="13" thickBot="1" x14ac:dyDescent="0.3">
      <c r="B23" s="46" t="s">
        <v>22</v>
      </c>
      <c r="C23" s="46">
        <v>656.42100000000005</v>
      </c>
      <c r="D23" s="46">
        <v>0.36299999999999999</v>
      </c>
      <c r="E23" s="46">
        <v>0</v>
      </c>
      <c r="F23" s="46">
        <v>1216.877</v>
      </c>
      <c r="G23" s="46">
        <v>970.35199999999998</v>
      </c>
      <c r="H23" s="46">
        <v>2844.0129999999999</v>
      </c>
      <c r="I23" s="46">
        <v>31.027999999999999</v>
      </c>
      <c r="J23" s="46">
        <v>135.477</v>
      </c>
      <c r="K23" s="46">
        <v>0</v>
      </c>
      <c r="L23" s="46">
        <v>11925.444</v>
      </c>
      <c r="M23" s="46">
        <v>4647.2520000000004</v>
      </c>
      <c r="N23" s="46">
        <v>16739.201000000001</v>
      </c>
    </row>
    <row r="24" spans="2:14" x14ac:dyDescent="0.25">
      <c r="B24" s="21" t="s">
        <v>23</v>
      </c>
      <c r="C24" s="21">
        <v>581.16200000000003</v>
      </c>
      <c r="D24" s="21">
        <v>3.1E-2</v>
      </c>
      <c r="E24" s="21">
        <v>0</v>
      </c>
      <c r="F24" s="21">
        <v>459.60700000000003</v>
      </c>
      <c r="G24" s="21">
        <v>395.815</v>
      </c>
      <c r="H24" s="21">
        <v>1436.615</v>
      </c>
      <c r="I24" s="21">
        <v>0</v>
      </c>
      <c r="J24" s="21">
        <v>1.679</v>
      </c>
      <c r="K24" s="21">
        <v>0</v>
      </c>
      <c r="L24" s="21">
        <v>591.80899999999997</v>
      </c>
      <c r="M24" s="21">
        <v>1825.04</v>
      </c>
      <c r="N24" s="21">
        <v>2418.5279999999998</v>
      </c>
    </row>
    <row r="25" spans="2:14" x14ac:dyDescent="0.25">
      <c r="B25" s="21" t="s">
        <v>24</v>
      </c>
      <c r="C25" s="21">
        <v>0.28799999999999998</v>
      </c>
      <c r="D25" s="21">
        <v>0</v>
      </c>
      <c r="E25" s="21">
        <v>8.8999999999999996E-2</v>
      </c>
      <c r="F25" s="21">
        <v>1687.3779999999999</v>
      </c>
      <c r="G25" s="21">
        <v>588.21500000000003</v>
      </c>
      <c r="H25" s="21">
        <v>2275.9690000000001</v>
      </c>
      <c r="I25" s="21">
        <v>0</v>
      </c>
      <c r="J25" s="21">
        <v>57.201999999999998</v>
      </c>
      <c r="K25" s="21">
        <v>0</v>
      </c>
      <c r="L25" s="21">
        <v>329.23899999999998</v>
      </c>
      <c r="M25" s="21">
        <v>1141.778</v>
      </c>
      <c r="N25" s="21">
        <v>1528.22</v>
      </c>
    </row>
    <row r="26" spans="2:14" x14ac:dyDescent="0.25">
      <c r="B26" s="21" t="s">
        <v>25</v>
      </c>
      <c r="C26" s="21">
        <v>260.51</v>
      </c>
      <c r="D26" s="21">
        <v>0.95599999999999996</v>
      </c>
      <c r="E26" s="21">
        <v>0</v>
      </c>
      <c r="F26" s="21">
        <v>545.29100000000005</v>
      </c>
      <c r="G26" s="21">
        <v>290.19799999999998</v>
      </c>
      <c r="H26" s="21">
        <v>1096.954</v>
      </c>
      <c r="I26" s="21">
        <v>0</v>
      </c>
      <c r="J26" s="21">
        <v>0.97899999999999998</v>
      </c>
      <c r="K26" s="21">
        <v>0</v>
      </c>
      <c r="L26" s="21">
        <v>2819.2860000000001</v>
      </c>
      <c r="M26" s="21">
        <v>812.93600000000004</v>
      </c>
      <c r="N26" s="21">
        <v>3633.2020000000002</v>
      </c>
    </row>
    <row r="27" spans="2:14" ht="13" thickBot="1" x14ac:dyDescent="0.3">
      <c r="B27" s="46" t="s">
        <v>26</v>
      </c>
      <c r="C27" s="46">
        <v>841.95899999999995</v>
      </c>
      <c r="D27" s="46">
        <v>0.98599999999999999</v>
      </c>
      <c r="E27" s="46">
        <v>8.8999999999999996E-2</v>
      </c>
      <c r="F27" s="46">
        <v>2692.2759999999998</v>
      </c>
      <c r="G27" s="46">
        <v>1274.2280000000001</v>
      </c>
      <c r="H27" s="46">
        <v>4809.5389999999998</v>
      </c>
      <c r="I27" s="46">
        <v>0</v>
      </c>
      <c r="J27" s="46">
        <v>59.86</v>
      </c>
      <c r="K27" s="46">
        <v>0</v>
      </c>
      <c r="L27" s="46">
        <v>3740.335</v>
      </c>
      <c r="M27" s="46">
        <v>3779.7550000000001</v>
      </c>
      <c r="N27" s="46">
        <v>7579.9489999999996</v>
      </c>
    </row>
    <row r="28" spans="2:14" ht="13" thickBot="1" x14ac:dyDescent="0.3">
      <c r="B28" s="46" t="s">
        <v>28</v>
      </c>
      <c r="C28" s="46">
        <v>3434.6570000000002</v>
      </c>
      <c r="D28" s="46">
        <v>3.1179999999999999</v>
      </c>
      <c r="E28" s="46">
        <v>8.8999999999999996E-2</v>
      </c>
      <c r="F28" s="46">
        <v>5431.7380000000003</v>
      </c>
      <c r="G28" s="46">
        <v>4363.8590000000004</v>
      </c>
      <c r="H28" s="46">
        <v>13233.460999999999</v>
      </c>
      <c r="I28" s="46">
        <v>373.19</v>
      </c>
      <c r="J28" s="46">
        <v>416.12200000000001</v>
      </c>
      <c r="K28" s="46">
        <v>0</v>
      </c>
      <c r="L28" s="46">
        <v>44445.584999999999</v>
      </c>
      <c r="M28" s="46">
        <v>16454.845000000001</v>
      </c>
      <c r="N28" s="46">
        <v>61689.741999999998</v>
      </c>
    </row>
    <row r="29" spans="2:14" x14ac:dyDescent="0.25">
      <c r="B29" s="21" t="s">
        <v>29</v>
      </c>
      <c r="C29" s="21">
        <v>373.15199999999999</v>
      </c>
      <c r="D29" s="21">
        <v>0</v>
      </c>
      <c r="E29" s="21">
        <v>0</v>
      </c>
      <c r="F29" s="21">
        <v>1268.549</v>
      </c>
      <c r="G29" s="21">
        <v>184.279</v>
      </c>
      <c r="H29" s="21">
        <v>1825.98</v>
      </c>
      <c r="I29" s="21">
        <v>0</v>
      </c>
      <c r="J29" s="21">
        <v>19.356999999999999</v>
      </c>
      <c r="K29" s="21">
        <v>0</v>
      </c>
      <c r="L29" s="21">
        <v>4225.8760000000002</v>
      </c>
      <c r="M29" s="21">
        <v>377.88600000000002</v>
      </c>
      <c r="N29" s="21">
        <v>4623.1189999999997</v>
      </c>
    </row>
    <row r="30" spans="2:14" x14ac:dyDescent="0.25">
      <c r="B30" s="21" t="s">
        <v>13</v>
      </c>
      <c r="C30" s="21">
        <v>283.767</v>
      </c>
      <c r="D30" s="21">
        <v>0.182</v>
      </c>
      <c r="E30" s="21">
        <v>0</v>
      </c>
      <c r="F30" s="21">
        <v>357.56099999999998</v>
      </c>
      <c r="G30" s="21">
        <v>115.295</v>
      </c>
      <c r="H30" s="21">
        <v>756.80499999999995</v>
      </c>
      <c r="I30" s="21">
        <v>0</v>
      </c>
      <c r="J30" s="21">
        <v>38.588000000000001</v>
      </c>
      <c r="K30" s="21">
        <v>0</v>
      </c>
      <c r="L30" s="21">
        <v>2823.5909999999999</v>
      </c>
      <c r="M30" s="21">
        <v>321.315</v>
      </c>
      <c r="N30" s="21">
        <v>3183.4940000000001</v>
      </c>
    </row>
    <row r="31" spans="2:14" x14ac:dyDescent="0.25">
      <c r="B31" s="21" t="s">
        <v>14</v>
      </c>
      <c r="C31" s="21">
        <v>370.149</v>
      </c>
      <c r="D31" s="21">
        <v>0</v>
      </c>
      <c r="E31" s="21">
        <v>0</v>
      </c>
      <c r="F31" s="21">
        <v>807.70399999999995</v>
      </c>
      <c r="G31" s="21">
        <v>51.195999999999998</v>
      </c>
      <c r="H31" s="21">
        <v>1229.049</v>
      </c>
      <c r="I31" s="21">
        <v>0</v>
      </c>
      <c r="J31" s="21">
        <v>9.4390000000000001</v>
      </c>
      <c r="K31" s="21">
        <v>0</v>
      </c>
      <c r="L31" s="21">
        <v>4488.7749999999996</v>
      </c>
      <c r="M31" s="21">
        <v>837.20399999999995</v>
      </c>
      <c r="N31" s="21">
        <v>5335.4179999999997</v>
      </c>
    </row>
    <row r="32" spans="2:14" ht="13" thickBot="1" x14ac:dyDescent="0.3">
      <c r="B32" s="46" t="s">
        <v>15</v>
      </c>
      <c r="C32" s="46">
        <v>1027.068</v>
      </c>
      <c r="D32" s="46">
        <v>0.182</v>
      </c>
      <c r="E32" s="46">
        <v>0</v>
      </c>
      <c r="F32" s="46">
        <v>2433.8139999999999</v>
      </c>
      <c r="G32" s="46">
        <v>350.76900000000001</v>
      </c>
      <c r="H32" s="46">
        <v>3811.8339999999998</v>
      </c>
      <c r="I32" s="46">
        <v>0</v>
      </c>
      <c r="J32" s="46">
        <v>67.384</v>
      </c>
      <c r="K32" s="46">
        <v>0</v>
      </c>
      <c r="L32" s="46">
        <v>11538.242</v>
      </c>
      <c r="M32" s="46">
        <v>1536.404</v>
      </c>
      <c r="N32" s="46">
        <v>13142.031000000001</v>
      </c>
    </row>
    <row r="33" spans="2:14" x14ac:dyDescent="0.25">
      <c r="B33" s="21" t="s">
        <v>16</v>
      </c>
      <c r="C33" s="21">
        <v>226.45400000000001</v>
      </c>
      <c r="D33" s="21">
        <v>0.36099999999999999</v>
      </c>
      <c r="E33" s="21">
        <v>0</v>
      </c>
      <c r="F33" s="21">
        <v>720.95</v>
      </c>
      <c r="G33" s="21">
        <v>333.69299999999998</v>
      </c>
      <c r="H33" s="21">
        <v>1281.4580000000001</v>
      </c>
      <c r="I33" s="21">
        <v>0</v>
      </c>
      <c r="J33" s="21">
        <v>14.122999999999999</v>
      </c>
      <c r="K33" s="21">
        <v>0</v>
      </c>
      <c r="L33" s="21">
        <v>4133.933</v>
      </c>
      <c r="M33" s="21">
        <v>905.67</v>
      </c>
      <c r="N33" s="21">
        <v>5053.7259999999997</v>
      </c>
    </row>
    <row r="34" spans="2:14" x14ac:dyDescent="0.25">
      <c r="B34" s="21" t="s">
        <v>2</v>
      </c>
      <c r="C34" s="21">
        <v>252.65100000000001</v>
      </c>
      <c r="D34" s="21">
        <v>0</v>
      </c>
      <c r="E34" s="21">
        <v>0</v>
      </c>
      <c r="F34" s="21">
        <v>1607.018</v>
      </c>
      <c r="G34" s="21">
        <v>115.581</v>
      </c>
      <c r="H34" s="21">
        <v>1975.25</v>
      </c>
      <c r="I34" s="21">
        <v>0</v>
      </c>
      <c r="J34" s="21">
        <v>19.739000000000001</v>
      </c>
      <c r="K34" s="21">
        <v>0</v>
      </c>
      <c r="L34" s="21">
        <v>3746.9290000000001</v>
      </c>
      <c r="M34" s="21">
        <v>901.42700000000002</v>
      </c>
      <c r="N34" s="21">
        <v>4668.0950000000003</v>
      </c>
    </row>
    <row r="35" spans="2:14" x14ac:dyDescent="0.25">
      <c r="B35" s="21" t="s">
        <v>17</v>
      </c>
      <c r="C35" s="21">
        <v>2.0569999999999999</v>
      </c>
      <c r="D35" s="21">
        <v>0.22900000000000001</v>
      </c>
      <c r="E35" s="21">
        <v>0</v>
      </c>
      <c r="F35" s="21">
        <v>1658.712</v>
      </c>
      <c r="G35" s="21">
        <v>251.405</v>
      </c>
      <c r="H35" s="21">
        <v>1912.403</v>
      </c>
      <c r="I35" s="21">
        <v>12.712999999999999</v>
      </c>
      <c r="J35" s="21">
        <v>64.766999999999996</v>
      </c>
      <c r="K35" s="21">
        <v>0</v>
      </c>
      <c r="L35" s="21">
        <v>2897.01</v>
      </c>
      <c r="M35" s="21">
        <v>529.82600000000002</v>
      </c>
      <c r="N35" s="21">
        <v>3504.3159999999998</v>
      </c>
    </row>
    <row r="36" spans="2:14" ht="13" thickBot="1" x14ac:dyDescent="0.3">
      <c r="B36" s="46" t="s">
        <v>18</v>
      </c>
      <c r="C36" s="46">
        <v>481.16300000000001</v>
      </c>
      <c r="D36" s="46">
        <v>0.59</v>
      </c>
      <c r="E36" s="46">
        <v>0</v>
      </c>
      <c r="F36" s="46">
        <v>3986.68</v>
      </c>
      <c r="G36" s="46">
        <v>700.67899999999997</v>
      </c>
      <c r="H36" s="46">
        <v>5169.1109999999999</v>
      </c>
      <c r="I36" s="46">
        <v>12.712999999999999</v>
      </c>
      <c r="J36" s="46">
        <v>98.63</v>
      </c>
      <c r="K36" s="46">
        <v>0</v>
      </c>
      <c r="L36" s="46">
        <v>10777.871999999999</v>
      </c>
      <c r="M36" s="46">
        <v>2336.9229999999998</v>
      </c>
      <c r="N36" s="46">
        <v>13226.138000000001</v>
      </c>
    </row>
    <row r="37" spans="2:14" x14ac:dyDescent="0.25">
      <c r="B37" s="21" t="s">
        <v>19</v>
      </c>
      <c r="C37" s="21">
        <v>304.50299999999999</v>
      </c>
      <c r="D37" s="21">
        <v>0.38700000000000001</v>
      </c>
      <c r="E37" s="21">
        <v>0</v>
      </c>
      <c r="F37" s="21">
        <v>66.563999999999993</v>
      </c>
      <c r="G37" s="21">
        <v>77.546000000000006</v>
      </c>
      <c r="H37" s="21">
        <v>449.00099999999998</v>
      </c>
      <c r="I37" s="21">
        <v>0</v>
      </c>
      <c r="J37" s="21">
        <v>0</v>
      </c>
      <c r="K37" s="21">
        <v>0</v>
      </c>
      <c r="L37" s="21">
        <v>1515.566</v>
      </c>
      <c r="M37" s="21">
        <v>657.22799999999995</v>
      </c>
      <c r="N37" s="21">
        <v>2172.7939999999999</v>
      </c>
    </row>
    <row r="38" spans="2:14" x14ac:dyDescent="0.25">
      <c r="B38" s="21" t="s">
        <v>20</v>
      </c>
      <c r="C38" s="21">
        <v>251.83799999999999</v>
      </c>
      <c r="D38" s="21">
        <v>0</v>
      </c>
      <c r="E38" s="21">
        <v>0</v>
      </c>
      <c r="F38" s="21">
        <v>1200.0809999999999</v>
      </c>
      <c r="G38" s="21">
        <v>69.947999999999993</v>
      </c>
      <c r="H38" s="21">
        <v>1521.866</v>
      </c>
      <c r="I38" s="21">
        <v>0</v>
      </c>
      <c r="J38" s="21">
        <v>11.337</v>
      </c>
      <c r="K38" s="21">
        <v>0</v>
      </c>
      <c r="L38" s="21">
        <v>1583.1679999999999</v>
      </c>
      <c r="M38" s="21">
        <v>1001.215</v>
      </c>
      <c r="N38" s="21">
        <v>2595.7199999999998</v>
      </c>
    </row>
    <row r="39" spans="2:14" x14ac:dyDescent="0.25">
      <c r="B39" s="21" t="s">
        <v>21</v>
      </c>
      <c r="C39" s="21">
        <v>238.10499999999999</v>
      </c>
      <c r="D39" s="21">
        <v>0</v>
      </c>
      <c r="E39" s="21">
        <v>0</v>
      </c>
      <c r="F39" s="21">
        <v>1122.5429999999999</v>
      </c>
      <c r="G39" s="21">
        <v>200.16300000000001</v>
      </c>
      <c r="H39" s="21">
        <v>1560.8119999999999</v>
      </c>
      <c r="I39" s="21">
        <v>0</v>
      </c>
      <c r="J39" s="21">
        <v>10.542999999999999</v>
      </c>
      <c r="K39" s="21">
        <v>0</v>
      </c>
      <c r="L39" s="21">
        <v>1858.5329999999999</v>
      </c>
      <c r="M39" s="21">
        <v>676.16600000000005</v>
      </c>
      <c r="N39" s="21">
        <v>2545.2429999999999</v>
      </c>
    </row>
    <row r="40" spans="2:14" ht="13" thickBot="1" x14ac:dyDescent="0.3">
      <c r="B40" s="46" t="s">
        <v>22</v>
      </c>
      <c r="C40" s="46">
        <v>794.44600000000003</v>
      </c>
      <c r="D40" s="46">
        <v>0.38700000000000001</v>
      </c>
      <c r="E40" s="46">
        <v>0</v>
      </c>
      <c r="F40" s="46">
        <v>2389.1880000000001</v>
      </c>
      <c r="G40" s="46">
        <v>347.65800000000002</v>
      </c>
      <c r="H40" s="46">
        <v>3531.6790000000001</v>
      </c>
      <c r="I40" s="46">
        <v>0</v>
      </c>
      <c r="J40" s="46">
        <v>21.88</v>
      </c>
      <c r="K40" s="46">
        <v>0</v>
      </c>
      <c r="L40" s="46">
        <v>4957.268</v>
      </c>
      <c r="M40" s="46">
        <v>2334.61</v>
      </c>
      <c r="N40" s="46">
        <v>7313.7579999999998</v>
      </c>
    </row>
    <row r="41" spans="2:14" x14ac:dyDescent="0.25">
      <c r="B41" s="19" t="s">
        <v>23</v>
      </c>
      <c r="C41" s="21">
        <v>196.62700000000001</v>
      </c>
      <c r="D41" s="21">
        <v>0.122</v>
      </c>
      <c r="E41" s="21">
        <v>0</v>
      </c>
      <c r="F41" s="21">
        <v>783.25099999999998</v>
      </c>
      <c r="G41" s="21">
        <v>352.25299999999999</v>
      </c>
      <c r="H41" s="21">
        <v>1332.2529999999999</v>
      </c>
      <c r="I41" s="21">
        <v>0</v>
      </c>
      <c r="J41" s="21">
        <v>9.8879999999999999</v>
      </c>
      <c r="K41" s="21">
        <v>0</v>
      </c>
      <c r="L41" s="21">
        <v>2165.6999999999998</v>
      </c>
      <c r="M41" s="21">
        <v>529.80100000000004</v>
      </c>
      <c r="N41" s="21">
        <v>2705.39</v>
      </c>
    </row>
    <row r="42" spans="2:14" x14ac:dyDescent="0.25">
      <c r="B42" s="19" t="s">
        <v>24</v>
      </c>
      <c r="C42" s="21">
        <v>0</v>
      </c>
      <c r="D42" s="21">
        <v>0.16500000000000001</v>
      </c>
      <c r="E42" s="21">
        <v>0</v>
      </c>
      <c r="F42" s="21">
        <v>1652.1479999999999</v>
      </c>
      <c r="G42" s="21">
        <v>255.35599999999999</v>
      </c>
      <c r="H42" s="21">
        <v>1907.6679999999999</v>
      </c>
      <c r="I42" s="21">
        <v>0</v>
      </c>
      <c r="J42" s="21">
        <v>2.6440000000000001</v>
      </c>
      <c r="K42" s="21">
        <v>0</v>
      </c>
      <c r="L42" s="21">
        <v>1579.2560000000001</v>
      </c>
      <c r="M42" s="21">
        <v>669.31299999999999</v>
      </c>
      <c r="N42" s="21">
        <v>2251.212</v>
      </c>
    </row>
    <row r="43" spans="2:14" x14ac:dyDescent="0.25">
      <c r="B43" s="19" t="s">
        <v>3</v>
      </c>
      <c r="C43" s="21">
        <v>174.00899999999999</v>
      </c>
      <c r="D43" s="21">
        <v>0.183</v>
      </c>
      <c r="E43" s="21">
        <v>0</v>
      </c>
      <c r="F43" s="21">
        <v>1604.2660000000001</v>
      </c>
      <c r="G43" s="21">
        <v>83.298000000000002</v>
      </c>
      <c r="H43" s="21">
        <v>1861.7550000000001</v>
      </c>
      <c r="I43" s="21">
        <v>0</v>
      </c>
      <c r="J43" s="21">
        <v>0.29799999999999999</v>
      </c>
      <c r="K43" s="21">
        <v>0</v>
      </c>
      <c r="L43" s="21">
        <v>3114.8829999999998</v>
      </c>
      <c r="M43" s="21">
        <v>558.01</v>
      </c>
      <c r="N43" s="21">
        <v>3673.1909999999998</v>
      </c>
    </row>
    <row r="44" spans="2:14" ht="13" thickBot="1" x14ac:dyDescent="0.3">
      <c r="B44" s="46" t="s">
        <v>26</v>
      </c>
      <c r="C44" s="46">
        <v>370.63600000000002</v>
      </c>
      <c r="D44" s="46">
        <v>0.47</v>
      </c>
      <c r="E44" s="46">
        <v>0</v>
      </c>
      <c r="F44" s="46">
        <v>4039.6640000000002</v>
      </c>
      <c r="G44" s="46">
        <v>690.90700000000004</v>
      </c>
      <c r="H44" s="46">
        <v>5101.6760000000004</v>
      </c>
      <c r="I44" s="46">
        <v>0</v>
      </c>
      <c r="J44" s="46">
        <v>12.831</v>
      </c>
      <c r="K44" s="46">
        <v>0</v>
      </c>
      <c r="L44" s="46">
        <v>6859.8379999999997</v>
      </c>
      <c r="M44" s="46">
        <v>1757.124</v>
      </c>
      <c r="N44" s="46">
        <v>8629.7929999999997</v>
      </c>
    </row>
    <row r="45" spans="2:14" x14ac:dyDescent="0.25">
      <c r="B45" s="45" t="s">
        <v>30</v>
      </c>
      <c r="C45" s="45">
        <v>2673.3139999999999</v>
      </c>
      <c r="D45" s="45">
        <v>1.6279999999999999</v>
      </c>
      <c r="E45" s="45">
        <v>0</v>
      </c>
      <c r="F45" s="45">
        <v>12849.346</v>
      </c>
      <c r="G45" s="45">
        <v>2090.0129999999999</v>
      </c>
      <c r="H45" s="45">
        <v>17614.3</v>
      </c>
      <c r="I45" s="45">
        <v>12.712999999999999</v>
      </c>
      <c r="J45" s="45">
        <v>200.72499999999999</v>
      </c>
      <c r="K45" s="45">
        <v>0</v>
      </c>
      <c r="L45" s="45">
        <v>34133.220999999998</v>
      </c>
      <c r="M45" s="45">
        <v>7965.06</v>
      </c>
      <c r="N45" s="45">
        <v>42311.718999999997</v>
      </c>
    </row>
    <row r="46" spans="2:14" x14ac:dyDescent="0.25">
      <c r="B46" s="55" t="s">
        <v>230</v>
      </c>
      <c r="C46" s="55">
        <v>128.142</v>
      </c>
      <c r="D46" s="55">
        <v>6.8000000000000005E-2</v>
      </c>
      <c r="E46" s="55">
        <v>0</v>
      </c>
      <c r="F46" s="55">
        <v>604.03599999999994</v>
      </c>
      <c r="G46" s="55">
        <v>139.762</v>
      </c>
      <c r="H46" s="55">
        <v>872.00800000000004</v>
      </c>
      <c r="I46" s="55">
        <v>0</v>
      </c>
      <c r="J46" s="55">
        <v>1.4650000000000001</v>
      </c>
      <c r="K46" s="55">
        <v>0</v>
      </c>
      <c r="L46" s="55">
        <v>976.94799999999998</v>
      </c>
      <c r="M46" s="55">
        <v>520.33699999999999</v>
      </c>
      <c r="N46" s="55">
        <v>1498.75</v>
      </c>
    </row>
  </sheetData>
  <mergeCells count="2">
    <mergeCell ref="C10:H10"/>
    <mergeCell ref="I10:N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E36"/>
  <sheetViews>
    <sheetView topLeftCell="A16" workbookViewId="0">
      <selection activeCell="A38" sqref="A38:XFD38"/>
    </sheetView>
  </sheetViews>
  <sheetFormatPr defaultColWidth="9.1796875" defaultRowHeight="12.5" x14ac:dyDescent="0.25"/>
  <cols>
    <col min="1" max="16" width="10.54296875" style="21" customWidth="1"/>
    <col min="17" max="16384" width="9.1796875" style="21"/>
  </cols>
  <sheetData>
    <row r="5" spans="2:31" x14ac:dyDescent="0.25">
      <c r="C5" s="14"/>
      <c r="D5" s="14"/>
      <c r="E5" s="14"/>
      <c r="F5" s="14"/>
      <c r="G5" s="14"/>
      <c r="H5" s="14"/>
      <c r="I5" s="14"/>
      <c r="J5" s="14"/>
      <c r="K5" s="14"/>
      <c r="L5" s="14"/>
      <c r="M5" s="14"/>
      <c r="N5" s="14"/>
      <c r="O5" s="14"/>
      <c r="S5" s="14"/>
      <c r="T5" s="14"/>
      <c r="U5" s="14"/>
      <c r="V5" s="14"/>
      <c r="W5" s="14"/>
      <c r="X5" s="14"/>
      <c r="Y5" s="14"/>
      <c r="Z5" s="14"/>
      <c r="AA5" s="14"/>
      <c r="AB5" s="14"/>
      <c r="AC5" s="14"/>
      <c r="AD5" s="14"/>
    </row>
    <row r="8" spans="2:31" x14ac:dyDescent="0.25">
      <c r="B8" s="14" t="s">
        <v>71</v>
      </c>
      <c r="C8" s="14"/>
      <c r="D8" s="14"/>
      <c r="E8" s="14"/>
      <c r="F8" s="14"/>
      <c r="G8" s="14"/>
      <c r="H8" s="14"/>
      <c r="I8" s="14"/>
      <c r="J8" s="14"/>
      <c r="K8" s="56"/>
      <c r="R8" s="14" t="s">
        <v>72</v>
      </c>
    </row>
    <row r="9" spans="2:31" x14ac:dyDescent="0.25">
      <c r="K9" s="56"/>
    </row>
    <row r="10" spans="2:31" ht="63" thickBot="1" x14ac:dyDescent="0.3">
      <c r="B10" s="30" t="s">
        <v>74</v>
      </c>
      <c r="C10" s="31" t="s">
        <v>36</v>
      </c>
      <c r="D10" s="31" t="s">
        <v>37</v>
      </c>
      <c r="E10" s="31" t="s">
        <v>41</v>
      </c>
      <c r="F10" s="31" t="s">
        <v>38</v>
      </c>
      <c r="G10" s="31" t="s">
        <v>39</v>
      </c>
      <c r="H10" s="31" t="s">
        <v>42</v>
      </c>
      <c r="I10" s="31" t="s">
        <v>43</v>
      </c>
      <c r="J10" s="31" t="s">
        <v>44</v>
      </c>
      <c r="K10" s="32" t="s">
        <v>45</v>
      </c>
      <c r="L10" s="31" t="s">
        <v>46</v>
      </c>
      <c r="M10" s="31" t="s">
        <v>40</v>
      </c>
      <c r="N10" s="31" t="s">
        <v>47</v>
      </c>
      <c r="O10" s="31" t="s">
        <v>48</v>
      </c>
      <c r="P10" s="31" t="s">
        <v>231</v>
      </c>
      <c r="R10" s="30" t="s">
        <v>74</v>
      </c>
      <c r="S10" s="31" t="s">
        <v>36</v>
      </c>
      <c r="T10" s="31" t="s">
        <v>37</v>
      </c>
      <c r="U10" s="31" t="s">
        <v>41</v>
      </c>
      <c r="V10" s="31" t="s">
        <v>38</v>
      </c>
      <c r="W10" s="31" t="s">
        <v>39</v>
      </c>
      <c r="X10" s="31" t="s">
        <v>42</v>
      </c>
      <c r="Y10" s="31" t="s">
        <v>43</v>
      </c>
      <c r="Z10" s="31" t="s">
        <v>44</v>
      </c>
      <c r="AA10" s="32" t="s">
        <v>45</v>
      </c>
      <c r="AB10" s="31" t="s">
        <v>46</v>
      </c>
      <c r="AC10" s="31" t="s">
        <v>40</v>
      </c>
      <c r="AD10" s="31" t="s">
        <v>47</v>
      </c>
      <c r="AE10" s="31" t="s">
        <v>48</v>
      </c>
    </row>
    <row r="11" spans="2:31" x14ac:dyDescent="0.25">
      <c r="B11" s="21" t="s">
        <v>53</v>
      </c>
      <c r="C11" s="21">
        <v>443.36500000000001</v>
      </c>
      <c r="D11" s="21">
        <v>85.341999999999999</v>
      </c>
      <c r="E11" s="21">
        <v>953.53700000000003</v>
      </c>
      <c r="F11" s="21">
        <v>534.08199999999999</v>
      </c>
      <c r="G11" s="21">
        <v>39.642000000000003</v>
      </c>
      <c r="H11" s="21">
        <v>452.07400000000001</v>
      </c>
      <c r="I11" s="21">
        <v>246.39400000000001</v>
      </c>
      <c r="J11" s="21">
        <v>52.298000000000002</v>
      </c>
      <c r="K11" s="21">
        <v>115.27500000000001</v>
      </c>
      <c r="L11" s="21">
        <v>406.62700000000001</v>
      </c>
      <c r="M11" s="21">
        <v>127.408</v>
      </c>
      <c r="N11" s="21">
        <v>173.8390000000004</v>
      </c>
      <c r="O11" s="21">
        <v>3629.8829999999998</v>
      </c>
      <c r="P11" s="21">
        <v>54.55846947588212</v>
      </c>
      <c r="R11" s="21" t="s">
        <v>53</v>
      </c>
      <c r="S11" s="21">
        <f>C11/$O11*100</f>
        <v>12.214305529957853</v>
      </c>
      <c r="T11" s="21">
        <f t="shared" ref="T11:AE11" si="0">D11/$O11*100</f>
        <v>2.3510950628436231</v>
      </c>
      <c r="U11" s="21">
        <f t="shared" si="0"/>
        <v>26.26908360407209</v>
      </c>
      <c r="V11" s="21">
        <f t="shared" si="0"/>
        <v>14.713476990856181</v>
      </c>
      <c r="W11" s="21">
        <f t="shared" si="0"/>
        <v>1.0921013156622406</v>
      </c>
      <c r="X11" s="21">
        <f t="shared" si="0"/>
        <v>12.454230618452442</v>
      </c>
      <c r="Y11" s="21">
        <f t="shared" si="0"/>
        <v>6.7879322832168425</v>
      </c>
      <c r="Z11" s="21">
        <f t="shared" si="0"/>
        <v>1.4407626912492775</v>
      </c>
      <c r="AA11" s="21">
        <f t="shared" si="0"/>
        <v>3.1757221926987733</v>
      </c>
      <c r="AB11" s="21">
        <f t="shared" si="0"/>
        <v>11.202206792891122</v>
      </c>
      <c r="AC11" s="21">
        <f t="shared" si="0"/>
        <v>3.5099753903913711</v>
      </c>
      <c r="AD11" s="21">
        <f t="shared" si="0"/>
        <v>4.7891075277082047</v>
      </c>
      <c r="AE11" s="21">
        <f t="shared" si="0"/>
        <v>100</v>
      </c>
    </row>
    <row r="12" spans="2:31" x14ac:dyDescent="0.25">
      <c r="B12" s="21" t="s">
        <v>51</v>
      </c>
      <c r="C12" s="21">
        <v>5.2510000000000003</v>
      </c>
      <c r="D12" s="21">
        <v>487.44299999999998</v>
      </c>
      <c r="E12" s="21">
        <v>9.2430000000000003</v>
      </c>
      <c r="F12" s="21">
        <v>299.60199999999998</v>
      </c>
      <c r="G12" s="21">
        <v>2E-3</v>
      </c>
      <c r="H12" s="21">
        <v>0.42899999999999999</v>
      </c>
      <c r="I12" s="21">
        <v>1.024</v>
      </c>
      <c r="J12" s="21">
        <v>13.66</v>
      </c>
      <c r="K12" s="21">
        <v>6.6000000000000003E-2</v>
      </c>
      <c r="L12" s="21">
        <v>0.47899999999999998</v>
      </c>
      <c r="M12" s="21">
        <v>0.38</v>
      </c>
      <c r="N12" s="21">
        <v>0.87600000000009004</v>
      </c>
      <c r="O12" s="21">
        <v>818.45500000000004</v>
      </c>
      <c r="P12" s="21">
        <v>12.30167808022548</v>
      </c>
      <c r="R12" s="21" t="s">
        <v>51</v>
      </c>
      <c r="S12" s="21">
        <f t="shared" ref="S12:S36" si="1">C12/$O12*100</f>
        <v>0.64157467423376968</v>
      </c>
      <c r="T12" s="21">
        <f t="shared" ref="T12:T36" si="2">D12/$O12*100</f>
        <v>59.556481419259455</v>
      </c>
      <c r="U12" s="21">
        <f t="shared" ref="U12:U36" si="3">E12/$O12*100</f>
        <v>1.1293229316211641</v>
      </c>
      <c r="V12" s="21">
        <f t="shared" ref="V12:V36" si="4">F12/$O12*100</f>
        <v>36.605799952349237</v>
      </c>
      <c r="W12" s="21">
        <f t="shared" ref="W12:W36" si="5">G12/$O12*100</f>
        <v>2.4436285440250228E-4</v>
      </c>
      <c r="X12" s="21">
        <f t="shared" ref="X12:X36" si="6">H12/$O12*100</f>
        <v>5.2415832269336729E-2</v>
      </c>
      <c r="Y12" s="21">
        <f t="shared" ref="Y12:Y36" si="7">I12/$O12*100</f>
        <v>0.12511378145408117</v>
      </c>
      <c r="Z12" s="21">
        <f t="shared" ref="Z12:Z36" si="8">J12/$O12*100</f>
        <v>1.6689982955690903</v>
      </c>
      <c r="AA12" s="21">
        <f t="shared" ref="AA12:AA36" si="9">K12/$O12*100</f>
        <v>8.0639741952825764E-3</v>
      </c>
      <c r="AB12" s="21">
        <f t="shared" ref="AB12:AB36" si="10">L12/$O12*100</f>
        <v>5.8524903629399293E-2</v>
      </c>
      <c r="AC12" s="21">
        <f t="shared" ref="AC12:AC36" si="11">M12/$O12*100</f>
        <v>4.6428942336475432E-2</v>
      </c>
      <c r="AD12" s="21">
        <f t="shared" ref="AD12:AD36" si="12">N12/$O12*100</f>
        <v>0.10703093022830698</v>
      </c>
      <c r="AE12" s="21">
        <f t="shared" ref="AE12:AE36" si="13">O12/$O12*100</f>
        <v>100</v>
      </c>
    </row>
    <row r="13" spans="2:31" x14ac:dyDescent="0.25">
      <c r="B13" s="21" t="s">
        <v>260</v>
      </c>
      <c r="C13" s="21">
        <v>9.7479999999999993</v>
      </c>
      <c r="D13" s="21">
        <v>0</v>
      </c>
      <c r="E13" s="21">
        <v>17.457000000000001</v>
      </c>
      <c r="F13" s="21">
        <v>0</v>
      </c>
      <c r="G13" s="21">
        <v>0</v>
      </c>
      <c r="H13" s="21">
        <v>0</v>
      </c>
      <c r="I13" s="21">
        <v>0</v>
      </c>
      <c r="J13" s="21">
        <v>0</v>
      </c>
      <c r="K13" s="21">
        <v>1.502</v>
      </c>
      <c r="L13" s="21">
        <v>0</v>
      </c>
      <c r="M13" s="21">
        <v>1.913</v>
      </c>
      <c r="N13" s="21">
        <v>2.0000000000024443E-3</v>
      </c>
      <c r="O13" s="21">
        <v>30.622</v>
      </c>
      <c r="P13" s="21">
        <v>0.46025986300122135</v>
      </c>
      <c r="R13" s="21" t="s">
        <v>260</v>
      </c>
      <c r="S13" s="21">
        <f t="shared" si="1"/>
        <v>31.833322447913265</v>
      </c>
      <c r="T13" s="21">
        <f t="shared" si="2"/>
        <v>0</v>
      </c>
      <c r="U13" s="21">
        <f t="shared" si="3"/>
        <v>57.00803344001045</v>
      </c>
      <c r="V13" s="21">
        <f t="shared" si="4"/>
        <v>0</v>
      </c>
      <c r="W13" s="21">
        <f t="shared" si="5"/>
        <v>0</v>
      </c>
      <c r="X13" s="21">
        <f t="shared" si="6"/>
        <v>0</v>
      </c>
      <c r="Y13" s="21">
        <f t="shared" si="7"/>
        <v>0</v>
      </c>
      <c r="Z13" s="21">
        <f t="shared" si="8"/>
        <v>0</v>
      </c>
      <c r="AA13" s="21">
        <f t="shared" si="9"/>
        <v>4.9049702828032133</v>
      </c>
      <c r="AB13" s="21">
        <f t="shared" si="10"/>
        <v>0</v>
      </c>
      <c r="AC13" s="21">
        <f t="shared" si="11"/>
        <v>6.2471425772320552</v>
      </c>
      <c r="AD13" s="21">
        <f t="shared" si="12"/>
        <v>6.5312520410242443E-3</v>
      </c>
      <c r="AE13" s="21">
        <f t="shared" si="13"/>
        <v>100</v>
      </c>
    </row>
    <row r="14" spans="2:31" x14ac:dyDescent="0.25">
      <c r="B14" s="21" t="s">
        <v>50</v>
      </c>
      <c r="C14" s="21">
        <v>0</v>
      </c>
      <c r="D14" s="21">
        <v>0</v>
      </c>
      <c r="E14" s="21">
        <v>0</v>
      </c>
      <c r="F14" s="21">
        <v>0</v>
      </c>
      <c r="G14" s="21">
        <v>0</v>
      </c>
      <c r="H14" s="21">
        <v>0</v>
      </c>
      <c r="I14" s="21">
        <v>0</v>
      </c>
      <c r="J14" s="21">
        <v>0</v>
      </c>
      <c r="K14" s="21">
        <v>2.3780000000000001</v>
      </c>
      <c r="L14" s="21">
        <v>0</v>
      </c>
      <c r="M14" s="21">
        <v>0</v>
      </c>
      <c r="N14" s="21">
        <v>0</v>
      </c>
      <c r="O14" s="21">
        <v>2.3780000000000001</v>
      </c>
      <c r="P14" s="21">
        <v>3.5742209986836401E-2</v>
      </c>
      <c r="R14" s="21" t="s">
        <v>50</v>
      </c>
      <c r="S14" s="21">
        <f t="shared" si="1"/>
        <v>0</v>
      </c>
      <c r="T14" s="21">
        <f t="shared" si="2"/>
        <v>0</v>
      </c>
      <c r="U14" s="21">
        <f t="shared" si="3"/>
        <v>0</v>
      </c>
      <c r="V14" s="21">
        <f t="shared" si="4"/>
        <v>0</v>
      </c>
      <c r="W14" s="21">
        <f t="shared" si="5"/>
        <v>0</v>
      </c>
      <c r="X14" s="21">
        <f t="shared" si="6"/>
        <v>0</v>
      </c>
      <c r="Y14" s="21">
        <f t="shared" si="7"/>
        <v>0</v>
      </c>
      <c r="Z14" s="21">
        <f t="shared" si="8"/>
        <v>0</v>
      </c>
      <c r="AA14" s="21">
        <f t="shared" si="9"/>
        <v>100</v>
      </c>
      <c r="AB14" s="21">
        <f t="shared" si="10"/>
        <v>0</v>
      </c>
      <c r="AC14" s="21">
        <f t="shared" si="11"/>
        <v>0</v>
      </c>
      <c r="AD14" s="21">
        <f t="shared" si="12"/>
        <v>0</v>
      </c>
      <c r="AE14" s="21">
        <f t="shared" si="13"/>
        <v>100</v>
      </c>
    </row>
    <row r="15" spans="2:31" ht="13" thickBot="1" x14ac:dyDescent="0.3">
      <c r="B15" s="46" t="s">
        <v>54</v>
      </c>
      <c r="C15" s="46">
        <v>458.36399999999998</v>
      </c>
      <c r="D15" s="46">
        <v>572.78499999999997</v>
      </c>
      <c r="E15" s="46">
        <v>980.23699999999997</v>
      </c>
      <c r="F15" s="46">
        <v>833.68399999999997</v>
      </c>
      <c r="G15" s="46">
        <v>39.643999999999998</v>
      </c>
      <c r="H15" s="46">
        <v>452.50299999999999</v>
      </c>
      <c r="I15" s="46">
        <v>247.41900000000001</v>
      </c>
      <c r="J15" s="46">
        <v>65.957999999999998</v>
      </c>
      <c r="K15" s="46">
        <v>119.221</v>
      </c>
      <c r="L15" s="46">
        <v>407.10599999999999</v>
      </c>
      <c r="M15" s="46">
        <v>129.702</v>
      </c>
      <c r="N15" s="46">
        <v>174.71600000000035</v>
      </c>
      <c r="O15" s="46">
        <v>4481.3389999999999</v>
      </c>
      <c r="P15" s="46">
        <v>67.356164659461498</v>
      </c>
      <c r="R15" s="46" t="s">
        <v>54</v>
      </c>
      <c r="S15" s="46">
        <f t="shared" si="1"/>
        <v>10.228282216542867</v>
      </c>
      <c r="T15" s="46">
        <f t="shared" si="2"/>
        <v>12.781559261640327</v>
      </c>
      <c r="U15" s="46">
        <f t="shared" si="3"/>
        <v>21.873752465501937</v>
      </c>
      <c r="V15" s="46">
        <f t="shared" si="4"/>
        <v>18.60345758265554</v>
      </c>
      <c r="W15" s="46">
        <f t="shared" si="5"/>
        <v>0.88464630772186603</v>
      </c>
      <c r="X15" s="46">
        <f t="shared" si="6"/>
        <v>10.097495413759146</v>
      </c>
      <c r="Y15" s="46">
        <f t="shared" si="7"/>
        <v>5.5210953690403697</v>
      </c>
      <c r="Z15" s="46">
        <f t="shared" si="8"/>
        <v>1.4718368773261741</v>
      </c>
      <c r="AA15" s="46">
        <f t="shared" si="9"/>
        <v>2.6603878885306376</v>
      </c>
      <c r="AB15" s="46">
        <f t="shared" si="10"/>
        <v>9.0844722972308052</v>
      </c>
      <c r="AC15" s="46">
        <f t="shared" si="11"/>
        <v>2.8942688781187944</v>
      </c>
      <c r="AD15" s="46">
        <f t="shared" si="12"/>
        <v>3.8987454419315379</v>
      </c>
      <c r="AE15" s="46">
        <f t="shared" si="13"/>
        <v>100</v>
      </c>
    </row>
    <row r="16" spans="2:31" x14ac:dyDescent="0.25">
      <c r="B16" s="21" t="s">
        <v>55</v>
      </c>
      <c r="C16" s="21">
        <v>0</v>
      </c>
      <c r="D16" s="21">
        <v>0</v>
      </c>
      <c r="E16" s="21">
        <v>0.156</v>
      </c>
      <c r="F16" s="21">
        <v>217.411</v>
      </c>
      <c r="G16" s="21">
        <v>0</v>
      </c>
      <c r="H16" s="21">
        <v>0</v>
      </c>
      <c r="I16" s="21">
        <v>0</v>
      </c>
      <c r="J16" s="21">
        <v>0</v>
      </c>
      <c r="K16" s="21">
        <v>0</v>
      </c>
      <c r="L16" s="21">
        <v>0</v>
      </c>
      <c r="M16" s="21">
        <v>0</v>
      </c>
      <c r="N16" s="21">
        <v>0</v>
      </c>
      <c r="O16" s="21">
        <v>217.56700000000001</v>
      </c>
      <c r="P16" s="21">
        <v>3.2701116064785687</v>
      </c>
      <c r="R16" s="21" t="s">
        <v>55</v>
      </c>
      <c r="S16" s="21">
        <f t="shared" si="1"/>
        <v>0</v>
      </c>
      <c r="T16" s="21">
        <f t="shared" si="2"/>
        <v>0</v>
      </c>
      <c r="U16" s="21">
        <f t="shared" si="3"/>
        <v>7.1702050402864398E-2</v>
      </c>
      <c r="V16" s="21">
        <f t="shared" si="4"/>
        <v>99.928297949597138</v>
      </c>
      <c r="W16" s="21">
        <f t="shared" si="5"/>
        <v>0</v>
      </c>
      <c r="X16" s="21">
        <f t="shared" si="6"/>
        <v>0</v>
      </c>
      <c r="Y16" s="21">
        <f t="shared" si="7"/>
        <v>0</v>
      </c>
      <c r="Z16" s="21">
        <f t="shared" si="8"/>
        <v>0</v>
      </c>
      <c r="AA16" s="21">
        <f t="shared" si="9"/>
        <v>0</v>
      </c>
      <c r="AB16" s="21">
        <f t="shared" si="10"/>
        <v>0</v>
      </c>
      <c r="AC16" s="21">
        <f t="shared" si="11"/>
        <v>0</v>
      </c>
      <c r="AD16" s="21">
        <f t="shared" si="12"/>
        <v>0</v>
      </c>
      <c r="AE16" s="21">
        <f t="shared" si="13"/>
        <v>100</v>
      </c>
    </row>
    <row r="17" spans="2:31" x14ac:dyDescent="0.25">
      <c r="B17" s="21" t="s">
        <v>56</v>
      </c>
      <c r="C17" s="21">
        <v>0.125</v>
      </c>
      <c r="D17" s="21">
        <v>0</v>
      </c>
      <c r="E17" s="21">
        <v>11.16</v>
      </c>
      <c r="F17" s="21">
        <v>67.811000000000007</v>
      </c>
      <c r="G17" s="21">
        <v>0</v>
      </c>
      <c r="H17" s="21">
        <v>1E-3</v>
      </c>
      <c r="I17" s="21">
        <v>12.250999999999999</v>
      </c>
      <c r="J17" s="21">
        <v>0</v>
      </c>
      <c r="K17" s="21">
        <v>0.59699999999999998</v>
      </c>
      <c r="L17" s="21">
        <v>0.36499999999999999</v>
      </c>
      <c r="M17" s="21">
        <v>0</v>
      </c>
      <c r="N17" s="21">
        <v>6.277000000000001</v>
      </c>
      <c r="O17" s="21">
        <v>98.587000000000003</v>
      </c>
      <c r="P17" s="21">
        <v>1.4817986778688985</v>
      </c>
      <c r="R17" s="21" t="s">
        <v>56</v>
      </c>
      <c r="S17" s="21">
        <f t="shared" si="1"/>
        <v>0.12679156481077627</v>
      </c>
      <c r="T17" s="21">
        <f t="shared" si="2"/>
        <v>0</v>
      </c>
      <c r="U17" s="21">
        <f t="shared" si="3"/>
        <v>11.319950906306104</v>
      </c>
      <c r="V17" s="21">
        <f t="shared" si="4"/>
        <v>68.782902411068406</v>
      </c>
      <c r="W17" s="21">
        <f t="shared" si="5"/>
        <v>0</v>
      </c>
      <c r="X17" s="21">
        <f t="shared" si="6"/>
        <v>1.0143325184862101E-3</v>
      </c>
      <c r="Y17" s="21">
        <f t="shared" si="7"/>
        <v>12.426587683974558</v>
      </c>
      <c r="Z17" s="21">
        <f t="shared" si="8"/>
        <v>0</v>
      </c>
      <c r="AA17" s="21">
        <f t="shared" si="9"/>
        <v>0.60555651353626738</v>
      </c>
      <c r="AB17" s="21">
        <f t="shared" si="10"/>
        <v>0.37023136924746669</v>
      </c>
      <c r="AC17" s="21">
        <f t="shared" si="11"/>
        <v>0</v>
      </c>
      <c r="AD17" s="21">
        <f t="shared" si="12"/>
        <v>6.3669652185379411</v>
      </c>
      <c r="AE17" s="21">
        <f t="shared" si="13"/>
        <v>100</v>
      </c>
    </row>
    <row r="18" spans="2:31" x14ac:dyDescent="0.25">
      <c r="B18" s="21" t="s">
        <v>58</v>
      </c>
      <c r="C18" s="21">
        <v>0</v>
      </c>
      <c r="D18" s="21">
        <v>90.581000000000003</v>
      </c>
      <c r="E18" s="21">
        <v>0</v>
      </c>
      <c r="F18" s="21">
        <v>0</v>
      </c>
      <c r="G18" s="21">
        <v>0</v>
      </c>
      <c r="H18" s="21">
        <v>0</v>
      </c>
      <c r="I18" s="21">
        <v>0</v>
      </c>
      <c r="J18" s="21">
        <v>0</v>
      </c>
      <c r="K18" s="21">
        <v>0</v>
      </c>
      <c r="L18" s="21">
        <v>0</v>
      </c>
      <c r="M18" s="21">
        <v>0</v>
      </c>
      <c r="N18" s="21">
        <v>0</v>
      </c>
      <c r="O18" s="21">
        <v>90.581000000000003</v>
      </c>
      <c r="P18" s="21">
        <v>1.361465568888826</v>
      </c>
      <c r="R18" s="21" t="s">
        <v>58</v>
      </c>
      <c r="S18" s="21">
        <f t="shared" si="1"/>
        <v>0</v>
      </c>
      <c r="T18" s="21">
        <f t="shared" si="2"/>
        <v>100</v>
      </c>
      <c r="U18" s="21">
        <f t="shared" si="3"/>
        <v>0</v>
      </c>
      <c r="V18" s="21">
        <f t="shared" si="4"/>
        <v>0</v>
      </c>
      <c r="W18" s="21">
        <f t="shared" si="5"/>
        <v>0</v>
      </c>
      <c r="X18" s="21">
        <f t="shared" si="6"/>
        <v>0</v>
      </c>
      <c r="Y18" s="21">
        <f t="shared" si="7"/>
        <v>0</v>
      </c>
      <c r="Z18" s="21">
        <f t="shared" si="8"/>
        <v>0</v>
      </c>
      <c r="AA18" s="21">
        <f t="shared" si="9"/>
        <v>0</v>
      </c>
      <c r="AB18" s="21">
        <f t="shared" si="10"/>
        <v>0</v>
      </c>
      <c r="AC18" s="21">
        <f t="shared" si="11"/>
        <v>0</v>
      </c>
      <c r="AD18" s="21">
        <f t="shared" si="12"/>
        <v>0</v>
      </c>
      <c r="AE18" s="21">
        <f t="shared" si="13"/>
        <v>100</v>
      </c>
    </row>
    <row r="19" spans="2:31" ht="13" thickBot="1" x14ac:dyDescent="0.3">
      <c r="B19" s="46" t="s">
        <v>250</v>
      </c>
      <c r="C19" s="46">
        <v>4.5270000000000437</v>
      </c>
      <c r="D19" s="46">
        <v>0</v>
      </c>
      <c r="E19" s="46">
        <v>21.032000000000153</v>
      </c>
      <c r="F19" s="46">
        <v>9.0579999999999927</v>
      </c>
      <c r="G19" s="46">
        <v>0.14300000000000068</v>
      </c>
      <c r="H19" s="46">
        <v>0.67200000000002547</v>
      </c>
      <c r="I19" s="46">
        <v>6.4999999999997726E-2</v>
      </c>
      <c r="J19" s="46">
        <v>0</v>
      </c>
      <c r="K19" s="46">
        <v>0.40000000000000568</v>
      </c>
      <c r="L19" s="46">
        <v>0</v>
      </c>
      <c r="M19" s="46">
        <v>2.3389999999999986</v>
      </c>
      <c r="N19" s="46">
        <v>2.8789999999999623</v>
      </c>
      <c r="O19" s="46">
        <v>41.114999999999782</v>
      </c>
      <c r="P19" s="46">
        <v>0.61797349184558925</v>
      </c>
      <c r="R19" s="46" t="s">
        <v>250</v>
      </c>
      <c r="S19" s="46">
        <f t="shared" si="1"/>
        <v>11.010580080262843</v>
      </c>
      <c r="T19" s="46">
        <f t="shared" si="2"/>
        <v>0</v>
      </c>
      <c r="U19" s="46">
        <f t="shared" si="3"/>
        <v>51.154080019458256</v>
      </c>
      <c r="V19" s="46">
        <f t="shared" si="4"/>
        <v>22.030888969962401</v>
      </c>
      <c r="W19" s="46">
        <f t="shared" si="5"/>
        <v>0.34780493737079277</v>
      </c>
      <c r="X19" s="46">
        <f t="shared" si="6"/>
        <v>1.6344399854068565</v>
      </c>
      <c r="Y19" s="46">
        <f t="shared" si="7"/>
        <v>0.15809315335035407</v>
      </c>
      <c r="Z19" s="46">
        <f t="shared" si="8"/>
        <v>0</v>
      </c>
      <c r="AA19" s="46">
        <f t="shared" si="9"/>
        <v>0.97288094369453437</v>
      </c>
      <c r="AB19" s="46">
        <f t="shared" si="10"/>
        <v>0</v>
      </c>
      <c r="AC19" s="46">
        <f t="shared" si="11"/>
        <v>5.6889213182537057</v>
      </c>
      <c r="AD19" s="46">
        <f t="shared" si="12"/>
        <v>7.0023105922412201</v>
      </c>
      <c r="AE19" s="46">
        <f t="shared" si="13"/>
        <v>100</v>
      </c>
    </row>
    <row r="20" spans="2:31" ht="13" thickBot="1" x14ac:dyDescent="0.3">
      <c r="B20" s="46" t="s">
        <v>59</v>
      </c>
      <c r="C20" s="46">
        <v>463.01600000000002</v>
      </c>
      <c r="D20" s="46">
        <v>663.36599999999999</v>
      </c>
      <c r="E20" s="46">
        <v>1012.585</v>
      </c>
      <c r="F20" s="46">
        <v>1127.9639999999999</v>
      </c>
      <c r="G20" s="46">
        <v>39.786999999999999</v>
      </c>
      <c r="H20" s="46">
        <v>453.17599999999999</v>
      </c>
      <c r="I20" s="46">
        <v>259.73500000000001</v>
      </c>
      <c r="J20" s="46">
        <v>65.957999999999998</v>
      </c>
      <c r="K20" s="46">
        <v>120.218</v>
      </c>
      <c r="L20" s="46">
        <v>407.471</v>
      </c>
      <c r="M20" s="46">
        <v>132.041</v>
      </c>
      <c r="N20" s="46">
        <v>183.8720000000003</v>
      </c>
      <c r="O20" s="46">
        <v>4929.1890000000003</v>
      </c>
      <c r="P20" s="46">
        <v>74.08751400454338</v>
      </c>
      <c r="R20" s="46" t="s">
        <v>59</v>
      </c>
      <c r="S20" s="46">
        <f t="shared" si="1"/>
        <v>9.3933505085725049</v>
      </c>
      <c r="T20" s="46">
        <f t="shared" si="2"/>
        <v>13.457913664905119</v>
      </c>
      <c r="U20" s="46">
        <f t="shared" si="3"/>
        <v>20.542628817844072</v>
      </c>
      <c r="V20" s="46">
        <f t="shared" si="4"/>
        <v>22.883358702618217</v>
      </c>
      <c r="W20" s="46">
        <f t="shared" si="5"/>
        <v>0.8071713216920674</v>
      </c>
      <c r="X20" s="46">
        <f t="shared" si="6"/>
        <v>9.1937233488105221</v>
      </c>
      <c r="Y20" s="46">
        <f t="shared" si="7"/>
        <v>5.2693252378839599</v>
      </c>
      <c r="Z20" s="46">
        <f t="shared" si="8"/>
        <v>1.3381105897947916</v>
      </c>
      <c r="AA20" s="46">
        <f t="shared" si="9"/>
        <v>2.4389001923034397</v>
      </c>
      <c r="AB20" s="46">
        <f t="shared" si="10"/>
        <v>8.2664917088794923</v>
      </c>
      <c r="AC20" s="46">
        <f t="shared" si="11"/>
        <v>2.678757093712576</v>
      </c>
      <c r="AD20" s="46">
        <f t="shared" si="12"/>
        <v>3.7302688129832369</v>
      </c>
      <c r="AE20" s="46">
        <f t="shared" si="13"/>
        <v>100</v>
      </c>
    </row>
    <row r="21" spans="2:31" ht="13" thickBot="1" x14ac:dyDescent="0.3">
      <c r="B21" s="46" t="s">
        <v>251</v>
      </c>
      <c r="C21" s="46">
        <v>0.87699999999995271</v>
      </c>
      <c r="D21" s="46">
        <v>0</v>
      </c>
      <c r="E21" s="46">
        <v>1.5999999999962711E-2</v>
      </c>
      <c r="F21" s="46">
        <v>0</v>
      </c>
      <c r="G21" s="46">
        <v>0</v>
      </c>
      <c r="H21" s="46">
        <v>3.7620000000000005</v>
      </c>
      <c r="I21" s="46">
        <v>1.4000000000010004E-2</v>
      </c>
      <c r="J21" s="46">
        <v>0</v>
      </c>
      <c r="K21" s="46">
        <v>9.9999999999909051E-3</v>
      </c>
      <c r="L21" s="46">
        <v>7.0000000000050022E-3</v>
      </c>
      <c r="M21" s="46">
        <v>2.7000000000015234E-2</v>
      </c>
      <c r="N21" s="46">
        <v>5.0000000000181899E-2</v>
      </c>
      <c r="O21" s="46">
        <v>4.76299999999992</v>
      </c>
      <c r="P21" s="46">
        <v>7.1589632534596603E-2</v>
      </c>
      <c r="R21" s="46" t="s">
        <v>251</v>
      </c>
      <c r="S21" s="46">
        <f t="shared" si="1"/>
        <v>18.412765064034588</v>
      </c>
      <c r="T21" s="46">
        <f t="shared" si="2"/>
        <v>0</v>
      </c>
      <c r="U21" s="46">
        <f t="shared" si="3"/>
        <v>0.33592273776953557</v>
      </c>
      <c r="V21" s="46">
        <f t="shared" si="4"/>
        <v>0</v>
      </c>
      <c r="W21" s="46">
        <f t="shared" si="5"/>
        <v>0</v>
      </c>
      <c r="X21" s="46">
        <f t="shared" si="6"/>
        <v>78.983833718246146</v>
      </c>
      <c r="Y21" s="46">
        <f t="shared" si="7"/>
        <v>0.29393239554923872</v>
      </c>
      <c r="Z21" s="46">
        <f t="shared" si="8"/>
        <v>0</v>
      </c>
      <c r="AA21" s="46">
        <f t="shared" si="9"/>
        <v>0.2099517111062581</v>
      </c>
      <c r="AB21" s="46">
        <f t="shared" si="10"/>
        <v>0.14696619777461936</v>
      </c>
      <c r="AC21" s="46">
        <f t="shared" si="11"/>
        <v>0.56686961998773233</v>
      </c>
      <c r="AD21" s="46">
        <f t="shared" si="12"/>
        <v>1.0497585555360642</v>
      </c>
      <c r="AE21" s="46">
        <f t="shared" si="13"/>
        <v>100</v>
      </c>
    </row>
    <row r="22" spans="2:31" ht="13" thickBot="1" x14ac:dyDescent="0.3">
      <c r="B22" s="46" t="s">
        <v>252</v>
      </c>
      <c r="C22" s="46">
        <v>463.89299999999997</v>
      </c>
      <c r="D22" s="46">
        <v>663.36599999999999</v>
      </c>
      <c r="E22" s="46">
        <v>1012.601</v>
      </c>
      <c r="F22" s="46">
        <v>1127.9639999999999</v>
      </c>
      <c r="G22" s="46">
        <v>39.786999999999999</v>
      </c>
      <c r="H22" s="46">
        <v>456.93799999999999</v>
      </c>
      <c r="I22" s="46">
        <v>259.74900000000002</v>
      </c>
      <c r="J22" s="46">
        <v>65.957999999999998</v>
      </c>
      <c r="K22" s="46">
        <v>120.22799999999999</v>
      </c>
      <c r="L22" s="46">
        <v>407.47800000000001</v>
      </c>
      <c r="M22" s="46">
        <v>132.06800000000001</v>
      </c>
      <c r="N22" s="46">
        <v>183.92200000000048</v>
      </c>
      <c r="O22" s="46">
        <v>4933.9520000000002</v>
      </c>
      <c r="P22" s="46">
        <v>74.159103637077976</v>
      </c>
      <c r="R22" s="46" t="s">
        <v>252</v>
      </c>
      <c r="S22" s="46">
        <f t="shared" si="1"/>
        <v>9.402057417664377</v>
      </c>
      <c r="T22" s="46">
        <f t="shared" si="2"/>
        <v>13.444922042208759</v>
      </c>
      <c r="U22" s="46">
        <f t="shared" si="3"/>
        <v>20.523122235481818</v>
      </c>
      <c r="V22" s="46">
        <f t="shared" si="4"/>
        <v>22.86126820852736</v>
      </c>
      <c r="W22" s="46">
        <f t="shared" si="5"/>
        <v>0.80639211731285587</v>
      </c>
      <c r="X22" s="46">
        <f t="shared" si="6"/>
        <v>9.2610953653379688</v>
      </c>
      <c r="Y22" s="46">
        <f t="shared" si="7"/>
        <v>5.2645222328875514</v>
      </c>
      <c r="Z22" s="46">
        <f t="shared" si="8"/>
        <v>1.3368188421776295</v>
      </c>
      <c r="AA22" s="46">
        <f t="shared" si="9"/>
        <v>2.4367484726239734</v>
      </c>
      <c r="AB22" s="46">
        <f t="shared" si="10"/>
        <v>8.2586535093977389</v>
      </c>
      <c r="AC22" s="46">
        <f t="shared" si="11"/>
        <v>2.6767183791005671</v>
      </c>
      <c r="AD22" s="46">
        <f t="shared" si="12"/>
        <v>3.7276811772793996</v>
      </c>
      <c r="AE22" s="46">
        <f t="shared" si="13"/>
        <v>100</v>
      </c>
    </row>
    <row r="23" spans="2:31" x14ac:dyDescent="0.25">
      <c r="B23" s="21" t="s">
        <v>60</v>
      </c>
      <c r="C23" s="21">
        <v>34.244999999999997</v>
      </c>
      <c r="D23" s="21">
        <v>0</v>
      </c>
      <c r="E23" s="21">
        <v>2.718</v>
      </c>
      <c r="F23" s="21">
        <v>1.2E-2</v>
      </c>
      <c r="G23" s="21">
        <v>13.698</v>
      </c>
      <c r="H23" s="21">
        <v>277.26</v>
      </c>
      <c r="I23" s="21">
        <v>32.302999999999997</v>
      </c>
      <c r="J23" s="21">
        <v>1.2969999999999999</v>
      </c>
      <c r="K23" s="21">
        <v>29.751000000000001</v>
      </c>
      <c r="L23" s="21">
        <v>34.185000000000002</v>
      </c>
      <c r="M23" s="21">
        <v>11.673999999999999</v>
      </c>
      <c r="N23" s="21">
        <v>18.90100000000001</v>
      </c>
      <c r="O23" s="21">
        <v>456.04399999999998</v>
      </c>
      <c r="P23" s="21">
        <v>6.8545081628413884</v>
      </c>
      <c r="R23" s="21" t="s">
        <v>60</v>
      </c>
      <c r="S23" s="21">
        <f t="shared" si="1"/>
        <v>7.5091438545403513</v>
      </c>
      <c r="T23" s="21">
        <f t="shared" si="2"/>
        <v>0</v>
      </c>
      <c r="U23" s="21">
        <f t="shared" si="3"/>
        <v>0.59599512327757842</v>
      </c>
      <c r="V23" s="21">
        <f t="shared" si="4"/>
        <v>2.6313250475831283E-3</v>
      </c>
      <c r="W23" s="21">
        <f t="shared" si="5"/>
        <v>3.0036575418161409</v>
      </c>
      <c r="X23" s="21">
        <f t="shared" si="6"/>
        <v>60.796765224408169</v>
      </c>
      <c r="Y23" s="21">
        <f t="shared" si="7"/>
        <v>7.0833077510064815</v>
      </c>
      <c r="Z23" s="21">
        <f t="shared" si="8"/>
        <v>0.2844023822262764</v>
      </c>
      <c r="AA23" s="21">
        <f t="shared" si="9"/>
        <v>6.5237126242204706</v>
      </c>
      <c r="AB23" s="21">
        <f t="shared" si="10"/>
        <v>7.4959872293024361</v>
      </c>
      <c r="AC23" s="21">
        <f t="shared" si="11"/>
        <v>2.5598407171237865</v>
      </c>
      <c r="AD23" s="21">
        <f t="shared" si="12"/>
        <v>4.1445562270307272</v>
      </c>
      <c r="AE23" s="21">
        <f t="shared" si="13"/>
        <v>100</v>
      </c>
    </row>
    <row r="24" spans="2:31" x14ac:dyDescent="0.25">
      <c r="B24" s="21" t="s">
        <v>63</v>
      </c>
      <c r="C24" s="21">
        <v>10.222</v>
      </c>
      <c r="D24" s="21">
        <v>0</v>
      </c>
      <c r="E24" s="21">
        <v>3.3000000000000002E-2</v>
      </c>
      <c r="F24" s="21">
        <v>0.114</v>
      </c>
      <c r="G24" s="21">
        <v>1E-3</v>
      </c>
      <c r="H24" s="21">
        <v>16.771000000000001</v>
      </c>
      <c r="I24" s="21">
        <v>0.193</v>
      </c>
      <c r="J24" s="21">
        <v>0</v>
      </c>
      <c r="K24" s="21">
        <v>3.931</v>
      </c>
      <c r="L24" s="21">
        <v>53.546999999999997</v>
      </c>
      <c r="M24" s="21">
        <v>0</v>
      </c>
      <c r="N24" s="21">
        <v>0.14400000000000546</v>
      </c>
      <c r="O24" s="21">
        <v>84.956000000000003</v>
      </c>
      <c r="P24" s="21">
        <v>1.2769197609931344</v>
      </c>
      <c r="R24" s="21" t="s">
        <v>63</v>
      </c>
      <c r="S24" s="21">
        <f t="shared" si="1"/>
        <v>12.032110739677009</v>
      </c>
      <c r="T24" s="21">
        <f t="shared" si="2"/>
        <v>0</v>
      </c>
      <c r="U24" s="21">
        <f t="shared" si="3"/>
        <v>3.8843636706059607E-2</v>
      </c>
      <c r="V24" s="21">
        <f t="shared" si="4"/>
        <v>0.13418710862093319</v>
      </c>
      <c r="W24" s="21">
        <f t="shared" si="5"/>
        <v>1.1770799001836246E-3</v>
      </c>
      <c r="X24" s="21">
        <f t="shared" si="6"/>
        <v>19.740807005979566</v>
      </c>
      <c r="Y24" s="21">
        <f t="shared" si="7"/>
        <v>0.22717642073543953</v>
      </c>
      <c r="Z24" s="21">
        <f t="shared" si="8"/>
        <v>0</v>
      </c>
      <c r="AA24" s="21">
        <f t="shared" si="9"/>
        <v>4.6271010876218277</v>
      </c>
      <c r="AB24" s="21">
        <f t="shared" si="10"/>
        <v>63.029097415132526</v>
      </c>
      <c r="AC24" s="21">
        <f t="shared" si="11"/>
        <v>0</v>
      </c>
      <c r="AD24" s="21">
        <f t="shared" si="12"/>
        <v>0.16949950562644833</v>
      </c>
      <c r="AE24" s="21">
        <f t="shared" si="13"/>
        <v>100</v>
      </c>
    </row>
    <row r="25" spans="2:31" x14ac:dyDescent="0.25">
      <c r="B25" s="21" t="s">
        <v>61</v>
      </c>
      <c r="C25" s="21">
        <v>18.928999999999998</v>
      </c>
      <c r="D25" s="21">
        <v>5.97</v>
      </c>
      <c r="E25" s="21">
        <v>2.4159999999999999</v>
      </c>
      <c r="F25" s="21">
        <v>2.9039999999999999</v>
      </c>
      <c r="G25" s="21">
        <v>1E-3</v>
      </c>
      <c r="H25" s="21">
        <v>17.593</v>
      </c>
      <c r="I25" s="21">
        <v>1.8440000000000001</v>
      </c>
      <c r="J25" s="21">
        <v>0</v>
      </c>
      <c r="K25" s="21">
        <v>3.411</v>
      </c>
      <c r="L25" s="21">
        <v>7.7169999999999996</v>
      </c>
      <c r="M25" s="21">
        <v>3.0409999999999999</v>
      </c>
      <c r="N25" s="21">
        <v>1.4690000000000012</v>
      </c>
      <c r="O25" s="21">
        <v>65.295000000000002</v>
      </c>
      <c r="P25" s="21">
        <v>0.98140773805318882</v>
      </c>
      <c r="R25" s="21" t="s">
        <v>61</v>
      </c>
      <c r="S25" s="21">
        <f t="shared" si="1"/>
        <v>28.989968604027872</v>
      </c>
      <c r="T25" s="21">
        <f t="shared" si="2"/>
        <v>9.1431196875717902</v>
      </c>
      <c r="U25" s="21">
        <f t="shared" si="3"/>
        <v>3.7001301784210119</v>
      </c>
      <c r="V25" s="21">
        <f t="shared" si="4"/>
        <v>4.4475074661153222</v>
      </c>
      <c r="W25" s="21">
        <f t="shared" si="5"/>
        <v>1.5315108354391606E-3</v>
      </c>
      <c r="X25" s="21">
        <f t="shared" si="6"/>
        <v>26.943870127881155</v>
      </c>
      <c r="Y25" s="21">
        <f t="shared" si="7"/>
        <v>2.8241059805498123</v>
      </c>
      <c r="Z25" s="21">
        <f t="shared" si="8"/>
        <v>0</v>
      </c>
      <c r="AA25" s="21">
        <f t="shared" si="9"/>
        <v>5.2239834596829775</v>
      </c>
      <c r="AB25" s="21">
        <f t="shared" si="10"/>
        <v>11.818669117084003</v>
      </c>
      <c r="AC25" s="21">
        <f t="shared" si="11"/>
        <v>4.6573244505704876</v>
      </c>
      <c r="AD25" s="21">
        <f t="shared" si="12"/>
        <v>2.2497894172601289</v>
      </c>
      <c r="AE25" s="21">
        <f t="shared" si="13"/>
        <v>100</v>
      </c>
    </row>
    <row r="26" spans="2:31" ht="13" thickBot="1" x14ac:dyDescent="0.3">
      <c r="B26" s="46" t="s">
        <v>253</v>
      </c>
      <c r="C26" s="46">
        <v>17.343000000000004</v>
      </c>
      <c r="D26" s="46">
        <v>17.513000000000002</v>
      </c>
      <c r="E26" s="46">
        <v>30.247</v>
      </c>
      <c r="F26" s="46">
        <v>14.090000000000002</v>
      </c>
      <c r="G26" s="46">
        <v>5.4480000000000004</v>
      </c>
      <c r="H26" s="46">
        <v>39.199999999999989</v>
      </c>
      <c r="I26" s="46">
        <v>2.3690000000000069</v>
      </c>
      <c r="J26" s="46">
        <v>9.000000000000119E-3</v>
      </c>
      <c r="K26" s="46">
        <v>1.9349999999999952</v>
      </c>
      <c r="L26" s="46">
        <v>5.0220000000000056</v>
      </c>
      <c r="M26" s="46">
        <v>0.11899999999999977</v>
      </c>
      <c r="N26" s="46">
        <v>4.2849999999998474</v>
      </c>
      <c r="O26" s="46">
        <v>137.58000000000004</v>
      </c>
      <c r="P26" s="46">
        <v>2.0678777333847567</v>
      </c>
      <c r="R26" s="46" t="s">
        <v>253</v>
      </c>
      <c r="S26" s="46">
        <f t="shared" si="1"/>
        <v>12.60575665067597</v>
      </c>
      <c r="T26" s="46">
        <f t="shared" si="2"/>
        <v>12.72932112225614</v>
      </c>
      <c r="U26" s="46">
        <f t="shared" si="3"/>
        <v>21.985026893443806</v>
      </c>
      <c r="V26" s="46">
        <f t="shared" si="4"/>
        <v>10.241314144497744</v>
      </c>
      <c r="W26" s="46">
        <f t="shared" si="5"/>
        <v>3.9598778892280846</v>
      </c>
      <c r="X26" s="46">
        <f t="shared" si="6"/>
        <v>28.49251344672189</v>
      </c>
      <c r="Y26" s="46">
        <f t="shared" si="7"/>
        <v>1.721907253961336</v>
      </c>
      <c r="Z26" s="46">
        <f t="shared" si="8"/>
        <v>6.5416484954209306E-3</v>
      </c>
      <c r="AA26" s="46">
        <f t="shared" si="9"/>
        <v>1.4064544265154779</v>
      </c>
      <c r="AB26" s="46">
        <f t="shared" si="10"/>
        <v>3.6502398604448349</v>
      </c>
      <c r="AC26" s="46">
        <f t="shared" si="11"/>
        <v>8.649513010611988E-2</v>
      </c>
      <c r="AD26" s="46">
        <f t="shared" si="12"/>
        <v>3.1145515336530356</v>
      </c>
      <c r="AE26" s="46">
        <f t="shared" si="13"/>
        <v>100</v>
      </c>
    </row>
    <row r="27" spans="2:31" ht="13" thickBot="1" x14ac:dyDescent="0.3">
      <c r="B27" s="46" t="s">
        <v>64</v>
      </c>
      <c r="C27" s="46">
        <v>80.739000000000004</v>
      </c>
      <c r="D27" s="46">
        <v>23.483000000000001</v>
      </c>
      <c r="E27" s="46">
        <v>35.414000000000001</v>
      </c>
      <c r="F27" s="46">
        <v>17.12</v>
      </c>
      <c r="G27" s="46">
        <v>19.148</v>
      </c>
      <c r="H27" s="46">
        <v>350.82400000000001</v>
      </c>
      <c r="I27" s="46">
        <v>36.709000000000003</v>
      </c>
      <c r="J27" s="46">
        <v>1.306</v>
      </c>
      <c r="K27" s="46">
        <v>39.027999999999999</v>
      </c>
      <c r="L27" s="46">
        <v>100.471</v>
      </c>
      <c r="M27" s="46">
        <v>14.834</v>
      </c>
      <c r="N27" s="46">
        <v>24.798999999999864</v>
      </c>
      <c r="O27" s="46">
        <v>743.875</v>
      </c>
      <c r="P27" s="46">
        <v>11.180713395272468</v>
      </c>
      <c r="R27" s="46" t="s">
        <v>64</v>
      </c>
      <c r="S27" s="46">
        <f t="shared" si="1"/>
        <v>10.853839690808268</v>
      </c>
      <c r="T27" s="46">
        <f t="shared" si="2"/>
        <v>3.1568475886405647</v>
      </c>
      <c r="U27" s="46">
        <f t="shared" si="3"/>
        <v>4.7607460930935979</v>
      </c>
      <c r="V27" s="46">
        <f t="shared" si="4"/>
        <v>2.3014619391698874</v>
      </c>
      <c r="W27" s="46">
        <f t="shared" si="5"/>
        <v>2.5740883885061332</v>
      </c>
      <c r="X27" s="46">
        <f t="shared" si="6"/>
        <v>47.161687111409847</v>
      </c>
      <c r="Y27" s="46">
        <f t="shared" si="7"/>
        <v>4.9348344815997311</v>
      </c>
      <c r="Z27" s="46">
        <f t="shared" si="8"/>
        <v>0.1755671315745253</v>
      </c>
      <c r="AA27" s="46">
        <f t="shared" si="9"/>
        <v>5.2465804066543438</v>
      </c>
      <c r="AB27" s="46">
        <f t="shared" si="10"/>
        <v>13.506435893127206</v>
      </c>
      <c r="AC27" s="46">
        <f t="shared" si="11"/>
        <v>1.9941522433204504</v>
      </c>
      <c r="AD27" s="46">
        <f t="shared" si="12"/>
        <v>3.3337590320954278</v>
      </c>
      <c r="AE27" s="46">
        <f t="shared" si="13"/>
        <v>100</v>
      </c>
    </row>
    <row r="28" spans="2:31" x14ac:dyDescent="0.25">
      <c r="B28" s="21" t="s">
        <v>67</v>
      </c>
      <c r="C28" s="21">
        <v>0.66100000000000003</v>
      </c>
      <c r="D28" s="21">
        <v>0</v>
      </c>
      <c r="E28" s="21">
        <v>3.4000000000000002E-2</v>
      </c>
      <c r="F28" s="21">
        <v>141.18600000000001</v>
      </c>
      <c r="G28" s="21">
        <v>4.1000000000000002E-2</v>
      </c>
      <c r="H28" s="21">
        <v>11.292</v>
      </c>
      <c r="I28" s="21">
        <v>2.1440000000000001</v>
      </c>
      <c r="J28" s="21">
        <v>0</v>
      </c>
      <c r="K28" s="21">
        <v>0</v>
      </c>
      <c r="L28" s="21">
        <v>9.5489999999999995</v>
      </c>
      <c r="M28" s="21">
        <v>0</v>
      </c>
      <c r="N28" s="21">
        <v>0.62699999999998113</v>
      </c>
      <c r="O28" s="21">
        <v>165.53399999999999</v>
      </c>
      <c r="P28" s="21">
        <v>2.4880365803031861</v>
      </c>
      <c r="R28" s="21" t="s">
        <v>67</v>
      </c>
      <c r="S28" s="21">
        <f t="shared" si="1"/>
        <v>0.39931373615088139</v>
      </c>
      <c r="T28" s="21">
        <f t="shared" si="2"/>
        <v>0</v>
      </c>
      <c r="U28" s="21">
        <f t="shared" si="3"/>
        <v>2.053958703347953E-2</v>
      </c>
      <c r="V28" s="21">
        <f t="shared" si="4"/>
        <v>85.291239262024732</v>
      </c>
      <c r="W28" s="21">
        <f t="shared" si="5"/>
        <v>2.4768325540372373E-2</v>
      </c>
      <c r="X28" s="21">
        <f t="shared" si="6"/>
        <v>6.8215593171191413</v>
      </c>
      <c r="Y28" s="21">
        <f t="shared" si="7"/>
        <v>1.2952021941111798</v>
      </c>
      <c r="Z28" s="21">
        <f t="shared" si="8"/>
        <v>0</v>
      </c>
      <c r="AA28" s="21">
        <f t="shared" si="9"/>
        <v>0</v>
      </c>
      <c r="AB28" s="21">
        <f t="shared" si="10"/>
        <v>5.7686034289028232</v>
      </c>
      <c r="AC28" s="21">
        <f t="shared" si="11"/>
        <v>0</v>
      </c>
      <c r="AD28" s="21">
        <f t="shared" si="12"/>
        <v>0.37877414911739049</v>
      </c>
      <c r="AE28" s="21">
        <f t="shared" si="13"/>
        <v>100</v>
      </c>
    </row>
    <row r="29" spans="2:31" x14ac:dyDescent="0.25">
      <c r="B29" s="21" t="s">
        <v>66</v>
      </c>
      <c r="C29" s="21">
        <v>1.262</v>
      </c>
      <c r="D29" s="21">
        <v>0</v>
      </c>
      <c r="E29" s="21">
        <v>0</v>
      </c>
      <c r="F29" s="21">
        <v>0</v>
      </c>
      <c r="G29" s="21">
        <v>0.20399999999999999</v>
      </c>
      <c r="H29" s="21">
        <v>41.02</v>
      </c>
      <c r="I29" s="21">
        <v>6.165</v>
      </c>
      <c r="J29" s="21">
        <v>0</v>
      </c>
      <c r="K29" s="21">
        <v>0</v>
      </c>
      <c r="L29" s="21">
        <v>18.678999999999998</v>
      </c>
      <c r="M29" s="21">
        <v>0.59699999999999998</v>
      </c>
      <c r="N29" s="21">
        <v>0.48600000000000421</v>
      </c>
      <c r="O29" s="21">
        <v>68.412999999999997</v>
      </c>
      <c r="P29" s="21">
        <v>1.0282724187676362</v>
      </c>
      <c r="R29" s="21" t="s">
        <v>66</v>
      </c>
      <c r="S29" s="21">
        <f t="shared" si="1"/>
        <v>1.8446786429479778</v>
      </c>
      <c r="T29" s="21">
        <f t="shared" si="2"/>
        <v>0</v>
      </c>
      <c r="U29" s="21">
        <f t="shared" si="3"/>
        <v>0</v>
      </c>
      <c r="V29" s="21">
        <f t="shared" si="4"/>
        <v>0</v>
      </c>
      <c r="W29" s="21">
        <f t="shared" si="5"/>
        <v>0.29818894069840524</v>
      </c>
      <c r="X29" s="21">
        <f t="shared" si="6"/>
        <v>59.959364448277384</v>
      </c>
      <c r="Y29" s="21">
        <f t="shared" si="7"/>
        <v>9.0114451931650414</v>
      </c>
      <c r="Z29" s="21">
        <f t="shared" si="8"/>
        <v>0</v>
      </c>
      <c r="AA29" s="21">
        <f t="shared" si="9"/>
        <v>0</v>
      </c>
      <c r="AB29" s="21">
        <f t="shared" si="10"/>
        <v>27.303290310321138</v>
      </c>
      <c r="AC29" s="21">
        <f t="shared" si="11"/>
        <v>0.87264116469092134</v>
      </c>
      <c r="AD29" s="21">
        <f t="shared" si="12"/>
        <v>0.71039129989914818</v>
      </c>
      <c r="AE29" s="21">
        <f t="shared" si="13"/>
        <v>100</v>
      </c>
    </row>
    <row r="30" spans="2:31" ht="13" thickBot="1" x14ac:dyDescent="0.3">
      <c r="B30" s="46" t="s">
        <v>254</v>
      </c>
      <c r="C30" s="46">
        <v>42.576999999999998</v>
      </c>
      <c r="D30" s="46">
        <v>42.067</v>
      </c>
      <c r="E30" s="46">
        <v>15.062999999999999</v>
      </c>
      <c r="F30" s="46">
        <v>2.3919999999999959</v>
      </c>
      <c r="G30" s="46">
        <v>1.4950000000000001</v>
      </c>
      <c r="H30" s="46">
        <v>83.038999999999987</v>
      </c>
      <c r="I30" s="46">
        <v>4.4169999999999998</v>
      </c>
      <c r="J30" s="46">
        <v>0</v>
      </c>
      <c r="K30" s="46">
        <v>5.0289999999999999</v>
      </c>
      <c r="L30" s="46">
        <v>8.407</v>
      </c>
      <c r="M30" s="46">
        <v>1.504</v>
      </c>
      <c r="N30" s="46">
        <v>5.2620000000000147</v>
      </c>
      <c r="O30" s="46">
        <v>211.25200000000001</v>
      </c>
      <c r="P30" s="46">
        <v>3.1751948461476731</v>
      </c>
      <c r="R30" s="46" t="s">
        <v>254</v>
      </c>
      <c r="S30" s="46">
        <f t="shared" si="1"/>
        <v>20.154602086607461</v>
      </c>
      <c r="T30" s="46">
        <f t="shared" si="2"/>
        <v>19.913184253876885</v>
      </c>
      <c r="U30" s="46">
        <f t="shared" si="3"/>
        <v>7.1303466949425323</v>
      </c>
      <c r="V30" s="46">
        <f t="shared" si="4"/>
        <v>1.1322969723363547</v>
      </c>
      <c r="W30" s="46">
        <f t="shared" si="5"/>
        <v>0.70768560771022282</v>
      </c>
      <c r="X30" s="46">
        <f t="shared" si="6"/>
        <v>39.308030219832233</v>
      </c>
      <c r="Y30" s="46">
        <f t="shared" si="7"/>
        <v>2.090867778766591</v>
      </c>
      <c r="Z30" s="46">
        <f t="shared" si="8"/>
        <v>0</v>
      </c>
      <c r="AA30" s="46">
        <f t="shared" si="9"/>
        <v>2.3805691780432845</v>
      </c>
      <c r="AB30" s="46">
        <f t="shared" si="10"/>
        <v>3.9796072936587579</v>
      </c>
      <c r="AC30" s="46">
        <f t="shared" si="11"/>
        <v>0.71194592240546839</v>
      </c>
      <c r="AD30" s="46">
        <f t="shared" si="12"/>
        <v>2.4908639918202025</v>
      </c>
      <c r="AE30" s="46">
        <f t="shared" si="13"/>
        <v>100</v>
      </c>
    </row>
    <row r="31" spans="2:31" ht="13" thickBot="1" x14ac:dyDescent="0.3">
      <c r="B31" s="46" t="s">
        <v>68</v>
      </c>
      <c r="C31" s="46">
        <v>44.5</v>
      </c>
      <c r="D31" s="46">
        <v>42.067</v>
      </c>
      <c r="E31" s="46">
        <v>15.097</v>
      </c>
      <c r="F31" s="46">
        <v>143.578</v>
      </c>
      <c r="G31" s="46">
        <v>1.74</v>
      </c>
      <c r="H31" s="46">
        <v>135.351</v>
      </c>
      <c r="I31" s="46">
        <v>12.726000000000001</v>
      </c>
      <c r="J31" s="46">
        <v>0</v>
      </c>
      <c r="K31" s="46">
        <v>5.0289999999999999</v>
      </c>
      <c r="L31" s="46">
        <v>36.634999999999998</v>
      </c>
      <c r="M31" s="46">
        <v>2.101</v>
      </c>
      <c r="N31" s="46">
        <v>6.375</v>
      </c>
      <c r="O31" s="46">
        <v>445.19900000000001</v>
      </c>
      <c r="P31" s="46">
        <v>6.6915038452184952</v>
      </c>
      <c r="R31" s="46" t="s">
        <v>68</v>
      </c>
      <c r="S31" s="46">
        <f t="shared" si="1"/>
        <v>9.9955300887917549</v>
      </c>
      <c r="T31" s="46">
        <f t="shared" si="2"/>
        <v>9.4490329043865771</v>
      </c>
      <c r="U31" s="46">
        <f t="shared" si="3"/>
        <v>3.3910678146177329</v>
      </c>
      <c r="V31" s="46">
        <f t="shared" si="4"/>
        <v>32.250297058169494</v>
      </c>
      <c r="W31" s="46">
        <f t="shared" si="5"/>
        <v>0.39083645740444162</v>
      </c>
      <c r="X31" s="46">
        <f t="shared" si="6"/>
        <v>30.402359394338262</v>
      </c>
      <c r="Y31" s="46">
        <f t="shared" si="7"/>
        <v>2.8584969867407608</v>
      </c>
      <c r="Z31" s="46">
        <f t="shared" si="8"/>
        <v>0</v>
      </c>
      <c r="AA31" s="46">
        <f t="shared" si="9"/>
        <v>1.1296072093603085</v>
      </c>
      <c r="AB31" s="46">
        <f t="shared" si="10"/>
        <v>8.2289043775929418</v>
      </c>
      <c r="AC31" s="46">
        <f t="shared" si="11"/>
        <v>0.47192379138317919</v>
      </c>
      <c r="AD31" s="46">
        <f t="shared" si="12"/>
        <v>1.4319439172145489</v>
      </c>
      <c r="AE31" s="46">
        <f t="shared" si="13"/>
        <v>100</v>
      </c>
    </row>
    <row r="32" spans="2:31" x14ac:dyDescent="0.25">
      <c r="B32" s="21" t="s">
        <v>249</v>
      </c>
      <c r="C32" s="21">
        <v>7.1319999999999997</v>
      </c>
      <c r="D32" s="21">
        <v>14.95</v>
      </c>
      <c r="E32" s="21">
        <v>0.67200000000000004</v>
      </c>
      <c r="F32" s="21">
        <v>0.63400000000000001</v>
      </c>
      <c r="G32" s="21">
        <v>0.30399999999999999</v>
      </c>
      <c r="H32" s="21">
        <v>121.971</v>
      </c>
      <c r="I32" s="21">
        <v>2.88</v>
      </c>
      <c r="J32" s="21">
        <v>0</v>
      </c>
      <c r="K32" s="21">
        <v>0.28799999999999998</v>
      </c>
      <c r="L32" s="21">
        <v>39.493000000000002</v>
      </c>
      <c r="M32" s="21">
        <v>0.499</v>
      </c>
      <c r="N32" s="21">
        <v>10.397999999999996</v>
      </c>
      <c r="O32" s="21">
        <v>199.221</v>
      </c>
      <c r="P32" s="21">
        <v>2.9943645146289048</v>
      </c>
      <c r="R32" s="21" t="s">
        <v>249</v>
      </c>
      <c r="S32" s="21">
        <f t="shared" si="1"/>
        <v>3.579943881418123</v>
      </c>
      <c r="T32" s="21">
        <f t="shared" si="2"/>
        <v>7.5042289718453361</v>
      </c>
      <c r="U32" s="21">
        <f t="shared" si="3"/>
        <v>0.33731383739666004</v>
      </c>
      <c r="V32" s="21">
        <f t="shared" si="4"/>
        <v>0.31823954302006313</v>
      </c>
      <c r="W32" s="21">
        <f t="shared" si="5"/>
        <v>0.15259435501277474</v>
      </c>
      <c r="X32" s="21">
        <f t="shared" si="6"/>
        <v>61.223967352839317</v>
      </c>
      <c r="Y32" s="21">
        <f t="shared" si="7"/>
        <v>1.4456307316999712</v>
      </c>
      <c r="Z32" s="21">
        <f t="shared" si="8"/>
        <v>0</v>
      </c>
      <c r="AA32" s="21">
        <f t="shared" si="9"/>
        <v>0.14456307316999711</v>
      </c>
      <c r="AB32" s="21">
        <f t="shared" si="10"/>
        <v>19.823713363551033</v>
      </c>
      <c r="AC32" s="21">
        <f t="shared" si="11"/>
        <v>0.25047560247162698</v>
      </c>
      <c r="AD32" s="21">
        <f t="shared" si="12"/>
        <v>5.2193292875751034</v>
      </c>
      <c r="AE32" s="21">
        <f t="shared" si="13"/>
        <v>100</v>
      </c>
    </row>
    <row r="33" spans="2:31" x14ac:dyDescent="0.25">
      <c r="B33" s="21" t="s">
        <v>70</v>
      </c>
      <c r="C33" s="21">
        <v>0.373</v>
      </c>
      <c r="D33" s="21">
        <v>128.142</v>
      </c>
      <c r="E33" s="21">
        <v>1.597</v>
      </c>
      <c r="F33" s="21">
        <v>0</v>
      </c>
      <c r="G33" s="21">
        <v>4.9000000000000002E-2</v>
      </c>
      <c r="H33" s="21">
        <v>2.407</v>
      </c>
      <c r="I33" s="21">
        <v>0.29399999999999998</v>
      </c>
      <c r="J33" s="21">
        <v>0</v>
      </c>
      <c r="K33" s="21">
        <v>2.3E-2</v>
      </c>
      <c r="L33" s="21">
        <v>1.7999999999999999E-2</v>
      </c>
      <c r="M33" s="21">
        <v>0.13600000000000001</v>
      </c>
      <c r="N33" s="21">
        <v>1.8089999999999975</v>
      </c>
      <c r="O33" s="21">
        <v>134.84800000000001</v>
      </c>
      <c r="P33" s="21">
        <v>2.0268147738876854</v>
      </c>
      <c r="R33" s="21" t="s">
        <v>70</v>
      </c>
      <c r="S33" s="21">
        <f t="shared" si="1"/>
        <v>0.2766077361177029</v>
      </c>
      <c r="T33" s="21">
        <f t="shared" si="2"/>
        <v>95.026993355481721</v>
      </c>
      <c r="U33" s="21">
        <f t="shared" si="3"/>
        <v>1.1842963929757948</v>
      </c>
      <c r="V33" s="21">
        <f t="shared" si="4"/>
        <v>0</v>
      </c>
      <c r="W33" s="21">
        <f t="shared" si="5"/>
        <v>3.6337209302325583E-2</v>
      </c>
      <c r="X33" s="21">
        <f t="shared" si="6"/>
        <v>1.7849727100142381</v>
      </c>
      <c r="Y33" s="21">
        <f t="shared" si="7"/>
        <v>0.21802325581395343</v>
      </c>
      <c r="Z33" s="21">
        <f t="shared" si="8"/>
        <v>0</v>
      </c>
      <c r="AA33" s="21">
        <f t="shared" si="9"/>
        <v>1.7056241101091597E-2</v>
      </c>
      <c r="AB33" s="21">
        <f t="shared" si="10"/>
        <v>1.3348362600854292E-2</v>
      </c>
      <c r="AC33" s="21">
        <f t="shared" si="11"/>
        <v>0.10085429520645467</v>
      </c>
      <c r="AD33" s="21">
        <f t="shared" si="12"/>
        <v>1.3415104413858547</v>
      </c>
      <c r="AE33" s="21">
        <f t="shared" si="13"/>
        <v>100</v>
      </c>
    </row>
    <row r="34" spans="2:31" x14ac:dyDescent="0.25">
      <c r="B34" s="21" t="s">
        <v>69</v>
      </c>
      <c r="C34" s="21">
        <v>2.7109999999999999</v>
      </c>
      <c r="D34" s="21">
        <v>0</v>
      </c>
      <c r="E34" s="21">
        <v>1.276</v>
      </c>
      <c r="F34" s="21">
        <v>0</v>
      </c>
      <c r="G34" s="21">
        <v>0.30199999999999999</v>
      </c>
      <c r="H34" s="21">
        <v>76.061999999999998</v>
      </c>
      <c r="I34" s="21">
        <v>5.5090000000000003</v>
      </c>
      <c r="J34" s="21">
        <v>0</v>
      </c>
      <c r="K34" s="21">
        <v>0.32300000000000001</v>
      </c>
      <c r="L34" s="21">
        <v>0.45300000000000001</v>
      </c>
      <c r="M34" s="21">
        <v>3.3000000000000002E-2</v>
      </c>
      <c r="N34" s="21">
        <v>0.40200000000000102</v>
      </c>
      <c r="O34" s="21">
        <v>87.070999999999998</v>
      </c>
      <c r="P34" s="21">
        <v>1.3087089847619144</v>
      </c>
      <c r="R34" s="21" t="s">
        <v>69</v>
      </c>
      <c r="S34" s="21">
        <f t="shared" si="1"/>
        <v>3.1135510100952097</v>
      </c>
      <c r="T34" s="21">
        <f t="shared" si="2"/>
        <v>0</v>
      </c>
      <c r="U34" s="21">
        <f t="shared" si="3"/>
        <v>1.4654707078131639</v>
      </c>
      <c r="V34" s="21">
        <f t="shared" si="4"/>
        <v>0</v>
      </c>
      <c r="W34" s="21">
        <f t="shared" si="5"/>
        <v>0.34684338068932247</v>
      </c>
      <c r="X34" s="21">
        <f t="shared" si="6"/>
        <v>87.356295437057113</v>
      </c>
      <c r="Y34" s="21">
        <f t="shared" si="7"/>
        <v>6.3270204775413177</v>
      </c>
      <c r="Z34" s="21">
        <f t="shared" si="8"/>
        <v>0</v>
      </c>
      <c r="AA34" s="21">
        <f t="shared" si="9"/>
        <v>0.37096162901540125</v>
      </c>
      <c r="AB34" s="21">
        <f t="shared" si="10"/>
        <v>0.52026507103398378</v>
      </c>
      <c r="AC34" s="21">
        <f t="shared" si="11"/>
        <v>3.7900104512409417E-2</v>
      </c>
      <c r="AD34" s="21">
        <f t="shared" si="12"/>
        <v>0.46169218224207953</v>
      </c>
      <c r="AE34" s="21">
        <f t="shared" si="13"/>
        <v>100</v>
      </c>
    </row>
    <row r="35" spans="2:31" ht="13" thickBot="1" x14ac:dyDescent="0.3">
      <c r="B35" s="46" t="s">
        <v>255</v>
      </c>
      <c r="C35" s="46">
        <v>27.565000000000001</v>
      </c>
      <c r="D35" s="46">
        <v>0</v>
      </c>
      <c r="E35" s="46">
        <v>42.012999999999998</v>
      </c>
      <c r="F35" s="46">
        <v>2.5000000000000001E-2</v>
      </c>
      <c r="G35" s="46">
        <v>0.14500000000000002</v>
      </c>
      <c r="H35" s="46">
        <v>18.251000000000001</v>
      </c>
      <c r="I35" s="46">
        <v>0.23600000000000002</v>
      </c>
      <c r="J35" s="46">
        <v>0</v>
      </c>
      <c r="K35" s="46">
        <v>0.53</v>
      </c>
      <c r="L35" s="46">
        <v>17.009000000000004</v>
      </c>
      <c r="M35" s="46">
        <v>0.27800000000000002</v>
      </c>
      <c r="N35" s="46">
        <v>2.9810000000000159</v>
      </c>
      <c r="O35" s="46">
        <v>109.03300000000002</v>
      </c>
      <c r="P35" s="46">
        <v>1.6388058795183911</v>
      </c>
      <c r="R35" s="46" t="s">
        <v>255</v>
      </c>
      <c r="S35" s="46">
        <f t="shared" si="1"/>
        <v>25.281336842974145</v>
      </c>
      <c r="T35" s="46">
        <f t="shared" si="2"/>
        <v>0</v>
      </c>
      <c r="U35" s="46">
        <f t="shared" si="3"/>
        <v>38.532370933570562</v>
      </c>
      <c r="V35" s="46">
        <f t="shared" si="4"/>
        <v>2.2928838058202561E-2</v>
      </c>
      <c r="W35" s="46">
        <f t="shared" si="5"/>
        <v>0.13298726073757486</v>
      </c>
      <c r="X35" s="46">
        <f t="shared" si="6"/>
        <v>16.738968936010199</v>
      </c>
      <c r="Y35" s="46">
        <f t="shared" si="7"/>
        <v>0.21644823126943219</v>
      </c>
      <c r="Z35" s="46">
        <f t="shared" si="8"/>
        <v>0</v>
      </c>
      <c r="AA35" s="46">
        <f t="shared" si="9"/>
        <v>0.48609136683389431</v>
      </c>
      <c r="AB35" s="46">
        <f t="shared" si="10"/>
        <v>15.599864261278698</v>
      </c>
      <c r="AC35" s="46">
        <f t="shared" si="11"/>
        <v>0.25496867920721245</v>
      </c>
      <c r="AD35" s="46">
        <f t="shared" si="12"/>
        <v>2.7340346500600878</v>
      </c>
      <c r="AE35" s="46">
        <f t="shared" si="13"/>
        <v>100</v>
      </c>
    </row>
    <row r="36" spans="2:31" ht="13" thickBot="1" x14ac:dyDescent="0.3">
      <c r="B36" s="46" t="s">
        <v>256</v>
      </c>
      <c r="C36" s="46">
        <v>626.91200000000003</v>
      </c>
      <c r="D36" s="46">
        <v>872.00800000000004</v>
      </c>
      <c r="E36" s="46">
        <v>1108.67</v>
      </c>
      <c r="F36" s="46">
        <v>1289.32</v>
      </c>
      <c r="G36" s="46">
        <v>61.475000000000001</v>
      </c>
      <c r="H36" s="46">
        <v>1161.8019999999999</v>
      </c>
      <c r="I36" s="46">
        <v>318.101</v>
      </c>
      <c r="J36" s="46">
        <v>67.263999999999996</v>
      </c>
      <c r="K36" s="46">
        <v>165.45</v>
      </c>
      <c r="L36" s="46">
        <v>601.55700000000002</v>
      </c>
      <c r="M36" s="46">
        <v>149.94800000000001</v>
      </c>
      <c r="N36" s="46">
        <v>230.69100000000071</v>
      </c>
      <c r="O36" s="46">
        <v>6653.1980000000003</v>
      </c>
      <c r="P36" s="46">
        <v>100</v>
      </c>
      <c r="R36" s="46" t="s">
        <v>256</v>
      </c>
      <c r="S36" s="46">
        <f t="shared" si="1"/>
        <v>9.4227167145784634</v>
      </c>
      <c r="T36" s="46">
        <f t="shared" si="2"/>
        <v>13.106599262490009</v>
      </c>
      <c r="U36" s="46">
        <f t="shared" si="3"/>
        <v>16.663715704838484</v>
      </c>
      <c r="V36" s="46">
        <f t="shared" si="4"/>
        <v>19.378951295301896</v>
      </c>
      <c r="W36" s="46">
        <f t="shared" si="5"/>
        <v>0.92399174051335919</v>
      </c>
      <c r="X36" s="46">
        <f t="shared" si="6"/>
        <v>17.462309103080955</v>
      </c>
      <c r="Y36" s="46">
        <f t="shared" si="7"/>
        <v>4.7811744066537623</v>
      </c>
      <c r="Z36" s="46">
        <f t="shared" si="8"/>
        <v>1.0110025284081428</v>
      </c>
      <c r="AA36" s="46">
        <f t="shared" si="9"/>
        <v>2.4867740295719436</v>
      </c>
      <c r="AB36" s="46">
        <f t="shared" si="10"/>
        <v>9.0416217884993042</v>
      </c>
      <c r="AC36" s="46">
        <f t="shared" si="11"/>
        <v>2.2537732981943419</v>
      </c>
      <c r="AD36" s="46">
        <f t="shared" si="12"/>
        <v>3.4673701278693452</v>
      </c>
      <c r="AE36" s="46">
        <f t="shared" si="13"/>
        <v>100</v>
      </c>
    </row>
  </sheetData>
  <sortState ref="M43:O54">
    <sortCondition descending="1" ref="N43:N5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AG118"/>
  <sheetViews>
    <sheetView topLeftCell="A12" workbookViewId="0">
      <selection activeCell="A37" sqref="A37:XFD37"/>
    </sheetView>
  </sheetViews>
  <sheetFormatPr defaultColWidth="9.1796875" defaultRowHeight="12.5" x14ac:dyDescent="0.25"/>
  <cols>
    <col min="1" max="2" width="9.1796875" style="21"/>
    <col min="3" max="3" width="11.7265625" style="21" customWidth="1"/>
    <col min="4" max="5" width="9.1796875" style="21"/>
    <col min="6" max="6" width="10" style="21" customWidth="1"/>
    <col min="7" max="8" width="9.1796875" style="21"/>
    <col min="9" max="9" width="11.1796875" style="21" customWidth="1"/>
    <col min="10" max="13" width="9.1796875" style="21"/>
    <col min="14" max="14" width="10.7265625" style="21" customWidth="1"/>
    <col min="15" max="16" width="9.1796875" style="21"/>
    <col min="17" max="17" width="12.54296875" style="21" customWidth="1"/>
    <col min="18" max="22" width="9.1796875" style="21"/>
    <col min="23" max="23" width="10.26953125" style="21" customWidth="1"/>
    <col min="24" max="25" width="9.1796875" style="21"/>
    <col min="26" max="26" width="11.1796875" style="21" customWidth="1"/>
    <col min="27" max="30" width="9.1796875" style="21"/>
    <col min="31" max="31" width="10.81640625" style="21" customWidth="1"/>
    <col min="32" max="16384" width="9.1796875" style="21"/>
  </cols>
  <sheetData>
    <row r="9" spans="3:33" x14ac:dyDescent="0.25">
      <c r="E9" s="14" t="s">
        <v>257</v>
      </c>
      <c r="U9" s="14" t="s">
        <v>258</v>
      </c>
    </row>
    <row r="11" spans="3:33" ht="38" thickBot="1" x14ac:dyDescent="0.3">
      <c r="C11" s="57" t="s">
        <v>74</v>
      </c>
      <c r="D11" s="31" t="s">
        <v>232</v>
      </c>
      <c r="E11" s="31" t="s">
        <v>233</v>
      </c>
      <c r="F11" s="31" t="s">
        <v>37</v>
      </c>
      <c r="G11" s="31" t="s">
        <v>75</v>
      </c>
      <c r="H11" s="31" t="s">
        <v>76</v>
      </c>
      <c r="I11" s="31" t="s">
        <v>42</v>
      </c>
      <c r="J11" s="31" t="s">
        <v>77</v>
      </c>
      <c r="K11" s="31" t="s">
        <v>234</v>
      </c>
      <c r="L11" s="31" t="s">
        <v>235</v>
      </c>
      <c r="M11" s="31" t="s">
        <v>236</v>
      </c>
      <c r="N11" s="31" t="s">
        <v>46</v>
      </c>
      <c r="O11" s="31" t="s">
        <v>47</v>
      </c>
      <c r="P11" s="31" t="s">
        <v>48</v>
      </c>
      <c r="Q11" s="31" t="s">
        <v>231</v>
      </c>
      <c r="T11" s="57" t="s">
        <v>74</v>
      </c>
      <c r="U11" s="31" t="s">
        <v>232</v>
      </c>
      <c r="V11" s="31" t="s">
        <v>233</v>
      </c>
      <c r="W11" s="31" t="s">
        <v>37</v>
      </c>
      <c r="X11" s="31" t="s">
        <v>75</v>
      </c>
      <c r="Y11" s="31" t="s">
        <v>76</v>
      </c>
      <c r="Z11" s="31" t="s">
        <v>42</v>
      </c>
      <c r="AA11" s="31" t="s">
        <v>77</v>
      </c>
      <c r="AB11" s="31" t="s">
        <v>234</v>
      </c>
      <c r="AC11" s="31" t="s">
        <v>235</v>
      </c>
      <c r="AD11" s="31" t="s">
        <v>236</v>
      </c>
      <c r="AE11" s="31" t="s">
        <v>46</v>
      </c>
      <c r="AF11" s="31" t="s">
        <v>47</v>
      </c>
      <c r="AG11" s="31" t="s">
        <v>48</v>
      </c>
    </row>
    <row r="12" spans="3:33" x14ac:dyDescent="0.25">
      <c r="C12" s="21" t="s">
        <v>53</v>
      </c>
      <c r="D12" s="21">
        <v>29.257999999999999</v>
      </c>
      <c r="E12" s="21">
        <v>1E-3</v>
      </c>
      <c r="F12" s="21">
        <v>125.239</v>
      </c>
      <c r="G12" s="21">
        <v>9.8650000000000002</v>
      </c>
      <c r="H12" s="21">
        <v>2.2000000000000002</v>
      </c>
      <c r="I12" s="21">
        <v>166.607</v>
      </c>
      <c r="J12" s="21">
        <v>4.7910000000000004</v>
      </c>
      <c r="K12" s="21">
        <v>18.978000000000002</v>
      </c>
      <c r="L12" s="21">
        <v>127.58799999999999</v>
      </c>
      <c r="M12" s="21">
        <v>15.054</v>
      </c>
      <c r="N12" s="21">
        <v>6.6440000000000001</v>
      </c>
      <c r="O12" s="21">
        <v>26.522000000000048</v>
      </c>
      <c r="P12" s="21">
        <v>532.74699999999996</v>
      </c>
      <c r="Q12" s="21">
        <v>17.509902065604901</v>
      </c>
      <c r="T12" s="21" t="s">
        <v>53</v>
      </c>
      <c r="U12" s="21">
        <f>D12/$P12*100</f>
        <v>5.4919126714932229</v>
      </c>
      <c r="V12" s="21">
        <f t="shared" ref="V12:AG12" si="0">E12/$P12*100</f>
        <v>1.8770635967917229E-4</v>
      </c>
      <c r="W12" s="21">
        <f t="shared" si="0"/>
        <v>23.508156779859863</v>
      </c>
      <c r="X12" s="21">
        <f t="shared" si="0"/>
        <v>1.8517232382350348</v>
      </c>
      <c r="Y12" s="21">
        <f t="shared" si="0"/>
        <v>0.41295399129417915</v>
      </c>
      <c r="Z12" s="21">
        <f t="shared" si="0"/>
        <v>31.273193467067863</v>
      </c>
      <c r="AA12" s="21">
        <f t="shared" si="0"/>
        <v>0.89930116922291459</v>
      </c>
      <c r="AB12" s="21">
        <f t="shared" si="0"/>
        <v>3.5622912939913318</v>
      </c>
      <c r="AC12" s="21">
        <f t="shared" si="0"/>
        <v>23.949079018746236</v>
      </c>
      <c r="AD12" s="21">
        <f t="shared" si="0"/>
        <v>2.8257315386102597</v>
      </c>
      <c r="AE12" s="21">
        <f t="shared" si="0"/>
        <v>1.247121053708421</v>
      </c>
      <c r="AF12" s="21">
        <f t="shared" si="0"/>
        <v>4.9783480714110171</v>
      </c>
      <c r="AG12" s="21">
        <f t="shared" si="0"/>
        <v>100</v>
      </c>
    </row>
    <row r="13" spans="3:33" x14ac:dyDescent="0.25">
      <c r="C13" s="21" t="s">
        <v>51</v>
      </c>
      <c r="D13" s="21">
        <v>2.2410000000000001</v>
      </c>
      <c r="E13" s="21">
        <v>2.2810000000000001</v>
      </c>
      <c r="F13" s="21">
        <v>0</v>
      </c>
      <c r="G13" s="21">
        <v>1.151</v>
      </c>
      <c r="H13" s="21">
        <v>0</v>
      </c>
      <c r="I13" s="21">
        <v>6.2549999999999999</v>
      </c>
      <c r="J13" s="21">
        <v>1.0009999999999999</v>
      </c>
      <c r="K13" s="21">
        <v>1.5620000000000001</v>
      </c>
      <c r="L13" s="21">
        <v>1.2E-2</v>
      </c>
      <c r="M13" s="21">
        <v>5.5E-2</v>
      </c>
      <c r="N13" s="21">
        <v>8.7509999999999994</v>
      </c>
      <c r="O13" s="21">
        <v>8.0920000000000023</v>
      </c>
      <c r="P13" s="21">
        <v>31.401</v>
      </c>
      <c r="Q13" s="21">
        <v>1.0320629393728347</v>
      </c>
      <c r="T13" s="21" t="s">
        <v>51</v>
      </c>
      <c r="U13" s="21">
        <f t="shared" ref="U13:U34" si="1">D13/$P13*100</f>
        <v>7.13671539122958</v>
      </c>
      <c r="V13" s="21">
        <f t="shared" ref="V13:V35" si="2">E13/$P13*100</f>
        <v>7.2640998694309111</v>
      </c>
      <c r="W13" s="21">
        <f t="shared" ref="W13:W35" si="3">F13/$P13*100</f>
        <v>0</v>
      </c>
      <c r="X13" s="21">
        <f t="shared" ref="X13:X35" si="4">G13/$P13*100</f>
        <v>3.6654883602433048</v>
      </c>
      <c r="Y13" s="21">
        <f t="shared" ref="Y13:Y35" si="5">H13/$P13*100</f>
        <v>0</v>
      </c>
      <c r="Z13" s="21">
        <f t="shared" ref="Z13:Z35" si="6">I13/$P13*100</f>
        <v>19.919747778733161</v>
      </c>
      <c r="AA13" s="21">
        <f t="shared" ref="AA13:AA35" si="7">J13/$P13*100</f>
        <v>3.1877965669883124</v>
      </c>
      <c r="AB13" s="21">
        <f t="shared" ref="AB13:AB35" si="8">K13/$P13*100</f>
        <v>4.9743638737619822</v>
      </c>
      <c r="AC13" s="21">
        <f t="shared" ref="AC13:AC35" si="9">L13/$P13*100</f>
        <v>3.8215343460399349E-2</v>
      </c>
      <c r="AD13" s="21">
        <f t="shared" ref="AD13:AD35" si="10">M13/$P13*100</f>
        <v>0.17515365752683038</v>
      </c>
      <c r="AE13" s="21">
        <f t="shared" ref="AE13:AE35" si="11">N13/$P13*100</f>
        <v>27.868539218496224</v>
      </c>
      <c r="AF13" s="21">
        <f t="shared" ref="AF13:AF34" si="12">O13/$P13*100</f>
        <v>25.769879940129304</v>
      </c>
      <c r="AG13" s="21">
        <f t="shared" ref="AG13:AG35" si="13">P13/$P13*100</f>
        <v>100</v>
      </c>
    </row>
    <row r="14" spans="3:33" x14ac:dyDescent="0.25">
      <c r="C14" s="21" t="s">
        <v>260</v>
      </c>
      <c r="D14" s="21">
        <v>0</v>
      </c>
      <c r="E14" s="21">
        <v>0</v>
      </c>
      <c r="F14" s="21">
        <v>0</v>
      </c>
      <c r="G14" s="21">
        <v>0</v>
      </c>
      <c r="H14" s="21">
        <v>0</v>
      </c>
      <c r="I14" s="21">
        <v>0</v>
      </c>
      <c r="J14" s="21">
        <v>0</v>
      </c>
      <c r="K14" s="21">
        <v>9.4E-2</v>
      </c>
      <c r="L14" s="21">
        <v>0</v>
      </c>
      <c r="M14" s="21">
        <v>5.0000000000000001E-3</v>
      </c>
      <c r="N14" s="21">
        <v>0.54300000000000004</v>
      </c>
      <c r="O14" s="21">
        <v>0.14300000000000002</v>
      </c>
      <c r="P14" s="21">
        <v>0.78500000000000003</v>
      </c>
      <c r="Q14" s="21">
        <v>2.5800751804327098E-2</v>
      </c>
      <c r="T14" s="21" t="s">
        <v>260</v>
      </c>
      <c r="U14" s="21">
        <f t="shared" si="1"/>
        <v>0</v>
      </c>
      <c r="V14" s="21">
        <f t="shared" si="2"/>
        <v>0</v>
      </c>
      <c r="W14" s="21">
        <f t="shared" si="3"/>
        <v>0</v>
      </c>
      <c r="X14" s="21">
        <f t="shared" si="4"/>
        <v>0</v>
      </c>
      <c r="Y14" s="21">
        <f t="shared" si="5"/>
        <v>0</v>
      </c>
      <c r="Z14" s="21">
        <f t="shared" si="6"/>
        <v>0</v>
      </c>
      <c r="AA14" s="21">
        <f t="shared" si="7"/>
        <v>0</v>
      </c>
      <c r="AB14" s="21">
        <f t="shared" si="8"/>
        <v>11.974522292993631</v>
      </c>
      <c r="AC14" s="21">
        <f t="shared" si="9"/>
        <v>0</v>
      </c>
      <c r="AD14" s="21">
        <f t="shared" si="10"/>
        <v>0.63694267515923564</v>
      </c>
      <c r="AE14" s="21">
        <f t="shared" si="11"/>
        <v>69.171974522292999</v>
      </c>
      <c r="AF14" s="21">
        <f t="shared" si="12"/>
        <v>18.216560509554142</v>
      </c>
      <c r="AG14" s="21">
        <f t="shared" si="13"/>
        <v>100</v>
      </c>
    </row>
    <row r="15" spans="3:33" x14ac:dyDescent="0.25">
      <c r="C15" s="21" t="s">
        <v>50</v>
      </c>
      <c r="D15" s="21">
        <v>0</v>
      </c>
      <c r="E15" s="21">
        <v>0</v>
      </c>
      <c r="F15" s="21">
        <v>0</v>
      </c>
      <c r="G15" s="21">
        <v>0</v>
      </c>
      <c r="H15" s="21">
        <v>0</v>
      </c>
      <c r="I15" s="21">
        <v>0</v>
      </c>
      <c r="J15" s="21">
        <v>0</v>
      </c>
      <c r="K15" s="21">
        <v>6.0000000000000001E-3</v>
      </c>
      <c r="L15" s="21">
        <v>0</v>
      </c>
      <c r="M15" s="21">
        <v>0</v>
      </c>
      <c r="N15" s="21">
        <v>0</v>
      </c>
      <c r="O15" s="21">
        <v>0</v>
      </c>
      <c r="P15" s="21">
        <v>6.0000000000000001E-3</v>
      </c>
      <c r="Q15" s="21">
        <v>1.9720319850441095E-4</v>
      </c>
      <c r="T15" s="21" t="s">
        <v>50</v>
      </c>
      <c r="U15" s="21">
        <f t="shared" si="1"/>
        <v>0</v>
      </c>
      <c r="V15" s="21">
        <f t="shared" si="2"/>
        <v>0</v>
      </c>
      <c r="W15" s="21">
        <f t="shared" si="3"/>
        <v>0</v>
      </c>
      <c r="X15" s="21">
        <f t="shared" si="4"/>
        <v>0</v>
      </c>
      <c r="Y15" s="21">
        <f t="shared" si="5"/>
        <v>0</v>
      </c>
      <c r="Z15" s="21">
        <f t="shared" si="6"/>
        <v>0</v>
      </c>
      <c r="AA15" s="21">
        <f t="shared" si="7"/>
        <v>0</v>
      </c>
      <c r="AB15" s="21">
        <f t="shared" si="8"/>
        <v>100</v>
      </c>
      <c r="AC15" s="21">
        <f t="shared" si="9"/>
        <v>0</v>
      </c>
      <c r="AD15" s="21">
        <f t="shared" si="10"/>
        <v>0</v>
      </c>
      <c r="AE15" s="21">
        <f t="shared" si="11"/>
        <v>0</v>
      </c>
      <c r="AF15" s="21">
        <f t="shared" si="12"/>
        <v>0</v>
      </c>
      <c r="AG15" s="21">
        <f t="shared" si="13"/>
        <v>100</v>
      </c>
    </row>
    <row r="16" spans="3:33" ht="13" thickBot="1" x14ac:dyDescent="0.3">
      <c r="C16" s="46" t="s">
        <v>54</v>
      </c>
      <c r="D16" s="46">
        <v>31.5</v>
      </c>
      <c r="E16" s="46">
        <v>2.282</v>
      </c>
      <c r="F16" s="46">
        <v>125.239</v>
      </c>
      <c r="G16" s="46">
        <v>11.016999999999999</v>
      </c>
      <c r="H16" s="46">
        <v>2.2000000000000002</v>
      </c>
      <c r="I16" s="46">
        <v>172.86199999999999</v>
      </c>
      <c r="J16" s="46">
        <v>5.7930000000000001</v>
      </c>
      <c r="K16" s="46">
        <v>20.64</v>
      </c>
      <c r="L16" s="46">
        <v>127.6</v>
      </c>
      <c r="M16" s="46">
        <v>15.114000000000001</v>
      </c>
      <c r="N16" s="46">
        <v>15.938000000000001</v>
      </c>
      <c r="O16" s="46">
        <v>34.753999999999905</v>
      </c>
      <c r="P16" s="46">
        <v>564.93899999999996</v>
      </c>
      <c r="Q16" s="46">
        <v>18.567962959980566</v>
      </c>
      <c r="T16" s="46" t="s">
        <v>54</v>
      </c>
      <c r="U16" s="46">
        <f t="shared" si="1"/>
        <v>5.5758232304726709</v>
      </c>
      <c r="V16" s="46">
        <f t="shared" si="2"/>
        <v>0.40393741625202012</v>
      </c>
      <c r="W16" s="46">
        <f t="shared" si="3"/>
        <v>22.168588113052916</v>
      </c>
      <c r="X16" s="46">
        <f t="shared" si="4"/>
        <v>1.950122048575156</v>
      </c>
      <c r="Y16" s="46">
        <f t="shared" si="5"/>
        <v>0.38942257482666276</v>
      </c>
      <c r="Z16" s="46">
        <f t="shared" si="6"/>
        <v>30.598347786221169</v>
      </c>
      <c r="AA16" s="46">
        <f t="shared" si="7"/>
        <v>1.0254204436231169</v>
      </c>
      <c r="AB16" s="46">
        <f t="shared" si="8"/>
        <v>3.6534917929192363</v>
      </c>
      <c r="AC16" s="46">
        <f t="shared" si="9"/>
        <v>22.586509339946439</v>
      </c>
      <c r="AD16" s="46">
        <f t="shared" si="10"/>
        <v>2.6753330890591731</v>
      </c>
      <c r="AE16" s="46">
        <f t="shared" si="11"/>
        <v>2.8211895443578867</v>
      </c>
      <c r="AF16" s="46">
        <f t="shared" si="12"/>
        <v>6.1518146206935453</v>
      </c>
      <c r="AG16" s="46">
        <f t="shared" si="13"/>
        <v>100</v>
      </c>
    </row>
    <row r="17" spans="3:33" x14ac:dyDescent="0.25">
      <c r="C17" s="21" t="s">
        <v>57</v>
      </c>
      <c r="D17" s="21">
        <v>0</v>
      </c>
      <c r="E17" s="21">
        <v>0</v>
      </c>
      <c r="F17" s="21">
        <v>0</v>
      </c>
      <c r="G17" s="21">
        <v>1.0940000000000001</v>
      </c>
      <c r="H17" s="21">
        <v>0</v>
      </c>
      <c r="I17" s="21">
        <v>7.6669999999999998</v>
      </c>
      <c r="J17" s="21">
        <v>0</v>
      </c>
      <c r="K17" s="21">
        <v>4.3129999999999997</v>
      </c>
      <c r="L17" s="21">
        <v>5.9729999999999999</v>
      </c>
      <c r="M17" s="21">
        <v>17.866</v>
      </c>
      <c r="N17" s="21">
        <v>2.7770000000000001</v>
      </c>
      <c r="O17" s="21">
        <v>18.785000000000004</v>
      </c>
      <c r="P17" s="21">
        <v>58.475000000000001</v>
      </c>
      <c r="Q17" s="21">
        <v>1.9219095054242383</v>
      </c>
      <c r="T17" s="21" t="s">
        <v>57</v>
      </c>
      <c r="U17" s="21">
        <f t="shared" si="1"/>
        <v>0</v>
      </c>
      <c r="V17" s="21">
        <f t="shared" si="2"/>
        <v>0</v>
      </c>
      <c r="W17" s="21">
        <f t="shared" si="3"/>
        <v>0</v>
      </c>
      <c r="X17" s="21">
        <f t="shared" si="4"/>
        <v>1.8708849935870031</v>
      </c>
      <c r="Y17" s="21">
        <f t="shared" si="5"/>
        <v>0</v>
      </c>
      <c r="Z17" s="21">
        <f t="shared" si="6"/>
        <v>13.111586147926463</v>
      </c>
      <c r="AA17" s="21">
        <f t="shared" si="7"/>
        <v>0</v>
      </c>
      <c r="AB17" s="21">
        <f t="shared" si="8"/>
        <v>7.3758016246259075</v>
      </c>
      <c r="AC17" s="21">
        <f t="shared" si="9"/>
        <v>10.214621633176572</v>
      </c>
      <c r="AD17" s="21">
        <f t="shared" si="10"/>
        <v>30.553227875160321</v>
      </c>
      <c r="AE17" s="21">
        <f t="shared" si="11"/>
        <v>4.7490380504489105</v>
      </c>
      <c r="AF17" s="21">
        <f t="shared" si="12"/>
        <v>32.124839675074824</v>
      </c>
      <c r="AG17" s="21">
        <f t="shared" si="13"/>
        <v>100</v>
      </c>
    </row>
    <row r="18" spans="3:33" ht="13" thickBot="1" x14ac:dyDescent="0.3">
      <c r="C18" s="46" t="s">
        <v>250</v>
      </c>
      <c r="D18" s="46">
        <v>0</v>
      </c>
      <c r="E18" s="46">
        <v>0</v>
      </c>
      <c r="F18" s="46">
        <v>0</v>
      </c>
      <c r="G18" s="46">
        <v>2.2020000000000017</v>
      </c>
      <c r="H18" s="46">
        <v>0</v>
      </c>
      <c r="I18" s="46">
        <v>7.4380000000000166</v>
      </c>
      <c r="J18" s="46">
        <v>0</v>
      </c>
      <c r="K18" s="46">
        <v>3.304000000000002</v>
      </c>
      <c r="L18" s="46">
        <v>11.049000000000007</v>
      </c>
      <c r="M18" s="46">
        <v>4.1999999999994486E-2</v>
      </c>
      <c r="N18" s="46">
        <v>6.8610000000000007</v>
      </c>
      <c r="O18" s="46">
        <v>12.434000000000047</v>
      </c>
      <c r="P18" s="46">
        <v>43.330000000000041</v>
      </c>
      <c r="Q18" s="46">
        <v>1.424135765199356</v>
      </c>
      <c r="T18" s="46" t="s">
        <v>250</v>
      </c>
      <c r="U18" s="46">
        <f t="shared" si="1"/>
        <v>0</v>
      </c>
      <c r="V18" s="46">
        <f t="shared" si="2"/>
        <v>0</v>
      </c>
      <c r="W18" s="46">
        <f t="shared" si="3"/>
        <v>0</v>
      </c>
      <c r="X18" s="46">
        <f t="shared" si="4"/>
        <v>5.0819293791830127</v>
      </c>
      <c r="Y18" s="46">
        <f t="shared" si="5"/>
        <v>0</v>
      </c>
      <c r="Z18" s="46">
        <f t="shared" si="6"/>
        <v>17.165935841218577</v>
      </c>
      <c r="AA18" s="46">
        <f t="shared" si="7"/>
        <v>0</v>
      </c>
      <c r="AB18" s="46">
        <f t="shared" si="8"/>
        <v>7.62520193861066</v>
      </c>
      <c r="AC18" s="46">
        <f t="shared" si="9"/>
        <v>25.499653819524571</v>
      </c>
      <c r="AD18" s="46">
        <f t="shared" si="10"/>
        <v>9.6930533117919326E-2</v>
      </c>
      <c r="AE18" s="46">
        <f t="shared" si="11"/>
        <v>15.834294945765045</v>
      </c>
      <c r="AF18" s="46">
        <f t="shared" si="12"/>
        <v>28.69605354258028</v>
      </c>
      <c r="AG18" s="46">
        <f t="shared" si="13"/>
        <v>100</v>
      </c>
    </row>
    <row r="19" spans="3:33" ht="13" thickBot="1" x14ac:dyDescent="0.3">
      <c r="C19" s="46" t="s">
        <v>59</v>
      </c>
      <c r="D19" s="46">
        <v>31.5</v>
      </c>
      <c r="E19" s="46">
        <v>2.282</v>
      </c>
      <c r="F19" s="46">
        <v>125.239</v>
      </c>
      <c r="G19" s="46">
        <v>14.313000000000001</v>
      </c>
      <c r="H19" s="46">
        <v>2.2000000000000002</v>
      </c>
      <c r="I19" s="46">
        <v>187.96700000000001</v>
      </c>
      <c r="J19" s="46">
        <v>5.7930000000000001</v>
      </c>
      <c r="K19" s="46">
        <v>28.257000000000001</v>
      </c>
      <c r="L19" s="46">
        <v>144.62200000000001</v>
      </c>
      <c r="M19" s="46">
        <v>33.021999999999998</v>
      </c>
      <c r="N19" s="46">
        <v>25.576000000000001</v>
      </c>
      <c r="O19" s="46">
        <v>65.972999999999956</v>
      </c>
      <c r="P19" s="46">
        <v>666.74400000000003</v>
      </c>
      <c r="Q19" s="46">
        <v>21.914008230604161</v>
      </c>
      <c r="T19" s="46" t="s">
        <v>59</v>
      </c>
      <c r="U19" s="46">
        <f t="shared" si="1"/>
        <v>4.7244519635722249</v>
      </c>
      <c r="V19" s="46">
        <f t="shared" si="2"/>
        <v>0.34226029780545458</v>
      </c>
      <c r="W19" s="46">
        <f t="shared" si="3"/>
        <v>18.783671094153078</v>
      </c>
      <c r="X19" s="46">
        <f t="shared" si="4"/>
        <v>2.1467009826860082</v>
      </c>
      <c r="Y19" s="46">
        <f t="shared" si="5"/>
        <v>0.32996172443996497</v>
      </c>
      <c r="Z19" s="46">
        <f t="shared" si="6"/>
        <v>28.191779753548591</v>
      </c>
      <c r="AA19" s="46">
        <f t="shared" si="7"/>
        <v>0.8688492134912349</v>
      </c>
      <c r="AB19" s="46">
        <f t="shared" si="8"/>
        <v>4.2380583852273137</v>
      </c>
      <c r="AC19" s="46">
        <f t="shared" si="9"/>
        <v>21.69078386907119</v>
      </c>
      <c r="AD19" s="46">
        <f t="shared" si="10"/>
        <v>4.9527254838438735</v>
      </c>
      <c r="AE19" s="46">
        <f t="shared" si="11"/>
        <v>3.8359550292166111</v>
      </c>
      <c r="AF19" s="46">
        <f t="shared" si="12"/>
        <v>9.8948022029444509</v>
      </c>
      <c r="AG19" s="46">
        <f t="shared" si="13"/>
        <v>100</v>
      </c>
    </row>
    <row r="20" spans="3:33" ht="13" thickBot="1" x14ac:dyDescent="0.3">
      <c r="C20" s="46" t="s">
        <v>251</v>
      </c>
      <c r="D20" s="46">
        <v>0</v>
      </c>
      <c r="E20" s="46">
        <v>0</v>
      </c>
      <c r="F20" s="46">
        <v>0</v>
      </c>
      <c r="G20" s="46">
        <v>3.9999999999995595E-3</v>
      </c>
      <c r="H20" s="46">
        <v>0</v>
      </c>
      <c r="I20" s="46">
        <v>0.3049999999999784</v>
      </c>
      <c r="J20" s="46">
        <v>0</v>
      </c>
      <c r="K20" s="46">
        <v>0</v>
      </c>
      <c r="L20" s="46">
        <v>0</v>
      </c>
      <c r="M20" s="46">
        <v>1.0000000000047748E-3</v>
      </c>
      <c r="N20" s="46">
        <v>0.65899999999999892</v>
      </c>
      <c r="O20" s="46">
        <v>4.9429999999999836</v>
      </c>
      <c r="P20" s="46">
        <v>5.9119999999999209</v>
      </c>
      <c r="Q20" s="46">
        <v>0.1943108849263453</v>
      </c>
      <c r="T20" s="46" t="s">
        <v>251</v>
      </c>
      <c r="U20" s="46">
        <f t="shared" si="1"/>
        <v>0</v>
      </c>
      <c r="V20" s="46">
        <f t="shared" si="2"/>
        <v>0</v>
      </c>
      <c r="W20" s="46">
        <f t="shared" si="3"/>
        <v>0</v>
      </c>
      <c r="X20" s="46">
        <f t="shared" si="4"/>
        <v>6.765899864681349E-2</v>
      </c>
      <c r="Y20" s="46">
        <f t="shared" si="5"/>
        <v>0</v>
      </c>
      <c r="Z20" s="46">
        <f t="shared" si="6"/>
        <v>5.1589986468197306</v>
      </c>
      <c r="AA20" s="46">
        <f t="shared" si="7"/>
        <v>0</v>
      </c>
      <c r="AB20" s="46">
        <f t="shared" si="8"/>
        <v>0</v>
      </c>
      <c r="AC20" s="46">
        <f t="shared" si="9"/>
        <v>0</v>
      </c>
      <c r="AD20" s="46">
        <f t="shared" si="10"/>
        <v>1.6914749661785997E-2</v>
      </c>
      <c r="AE20" s="46">
        <f t="shared" si="11"/>
        <v>11.146820027063731</v>
      </c>
      <c r="AF20" s="46">
        <f t="shared" si="12"/>
        <v>83.609607577808688</v>
      </c>
      <c r="AG20" s="46">
        <f t="shared" si="13"/>
        <v>100</v>
      </c>
    </row>
    <row r="21" spans="3:33" ht="13" thickBot="1" x14ac:dyDescent="0.3">
      <c r="C21" s="46" t="s">
        <v>252</v>
      </c>
      <c r="D21" s="46">
        <v>31.5</v>
      </c>
      <c r="E21" s="46">
        <v>2.282</v>
      </c>
      <c r="F21" s="46">
        <v>125.239</v>
      </c>
      <c r="G21" s="46">
        <v>14.317</v>
      </c>
      <c r="H21" s="46">
        <v>2.2000000000000002</v>
      </c>
      <c r="I21" s="46">
        <v>188.27199999999999</v>
      </c>
      <c r="J21" s="46">
        <v>5.7930000000000001</v>
      </c>
      <c r="K21" s="46">
        <v>28.257000000000001</v>
      </c>
      <c r="L21" s="46">
        <v>144.62200000000001</v>
      </c>
      <c r="M21" s="46">
        <v>33.023000000000003</v>
      </c>
      <c r="N21" s="46">
        <v>26.234999999999999</v>
      </c>
      <c r="O21" s="46">
        <v>70.91599999999994</v>
      </c>
      <c r="P21" s="46">
        <v>672.65599999999995</v>
      </c>
      <c r="Q21" s="46">
        <v>22.108319115530506</v>
      </c>
      <c r="T21" s="46" t="s">
        <v>252</v>
      </c>
      <c r="U21" s="46">
        <f t="shared" si="1"/>
        <v>4.6829285697295493</v>
      </c>
      <c r="V21" s="46">
        <f t="shared" si="2"/>
        <v>0.33925215860707408</v>
      </c>
      <c r="W21" s="46">
        <f t="shared" si="3"/>
        <v>18.618580671249497</v>
      </c>
      <c r="X21" s="46">
        <f t="shared" si="4"/>
        <v>2.1284282010418405</v>
      </c>
      <c r="Y21" s="46">
        <f t="shared" si="5"/>
        <v>0.32706167788587337</v>
      </c>
      <c r="Z21" s="46">
        <f t="shared" si="6"/>
        <v>27.989343735876883</v>
      </c>
      <c r="AA21" s="46">
        <f t="shared" si="7"/>
        <v>0.86121286363312011</v>
      </c>
      <c r="AB21" s="46">
        <f t="shared" si="8"/>
        <v>4.2008099236459646</v>
      </c>
      <c r="AC21" s="46">
        <f t="shared" si="9"/>
        <v>21.500142717823081</v>
      </c>
      <c r="AD21" s="46">
        <f t="shared" si="10"/>
        <v>4.9093444494659986</v>
      </c>
      <c r="AE21" s="46">
        <f t="shared" si="11"/>
        <v>3.9002105087890393</v>
      </c>
      <c r="AF21" s="46">
        <f t="shared" si="12"/>
        <v>10.542684522252079</v>
      </c>
      <c r="AG21" s="46">
        <f t="shared" si="13"/>
        <v>100</v>
      </c>
    </row>
    <row r="22" spans="3:33" x14ac:dyDescent="0.25">
      <c r="C22" s="21" t="s">
        <v>259</v>
      </c>
      <c r="D22" s="21">
        <v>0</v>
      </c>
      <c r="E22" s="21">
        <v>0</v>
      </c>
      <c r="F22" s="21">
        <v>633.50099999999998</v>
      </c>
      <c r="G22" s="21">
        <v>0</v>
      </c>
      <c r="H22" s="21">
        <v>0</v>
      </c>
      <c r="I22" s="21">
        <v>6.2E-2</v>
      </c>
      <c r="J22" s="21">
        <v>0</v>
      </c>
      <c r="K22" s="21">
        <v>0</v>
      </c>
      <c r="L22" s="21">
        <v>0</v>
      </c>
      <c r="M22" s="21">
        <v>0</v>
      </c>
      <c r="N22" s="21">
        <v>0</v>
      </c>
      <c r="O22" s="21">
        <v>2.3100000000000591</v>
      </c>
      <c r="P22" s="21">
        <v>635.87300000000005</v>
      </c>
      <c r="Q22" s="21">
        <v>20.899364907099219</v>
      </c>
      <c r="T22" s="21" t="s">
        <v>259</v>
      </c>
      <c r="U22" s="21">
        <f t="shared" si="1"/>
        <v>0</v>
      </c>
      <c r="V22" s="21">
        <f t="shared" si="2"/>
        <v>0</v>
      </c>
      <c r="W22" s="21">
        <f t="shared" si="3"/>
        <v>99.626969536369671</v>
      </c>
      <c r="X22" s="21">
        <f t="shared" si="4"/>
        <v>0</v>
      </c>
      <c r="Y22" s="21">
        <f t="shared" si="5"/>
        <v>0</v>
      </c>
      <c r="Z22" s="21">
        <f t="shared" si="6"/>
        <v>9.7503746817367617E-3</v>
      </c>
      <c r="AA22" s="21">
        <f t="shared" si="7"/>
        <v>0</v>
      </c>
      <c r="AB22" s="21">
        <f t="shared" si="8"/>
        <v>0</v>
      </c>
      <c r="AC22" s="21">
        <f t="shared" si="9"/>
        <v>0</v>
      </c>
      <c r="AD22" s="21">
        <f t="shared" si="10"/>
        <v>0</v>
      </c>
      <c r="AE22" s="21">
        <f t="shared" si="11"/>
        <v>0</v>
      </c>
      <c r="AF22" s="21">
        <f t="shared" si="12"/>
        <v>0.36328008894858865</v>
      </c>
      <c r="AG22" s="21">
        <f t="shared" si="13"/>
        <v>100</v>
      </c>
    </row>
    <row r="23" spans="3:33" x14ac:dyDescent="0.25">
      <c r="C23" s="21" t="s">
        <v>60</v>
      </c>
      <c r="D23" s="21">
        <v>0</v>
      </c>
      <c r="E23" s="21">
        <v>474.74200000000002</v>
      </c>
      <c r="F23" s="21">
        <v>0</v>
      </c>
      <c r="G23" s="21">
        <v>0</v>
      </c>
      <c r="H23" s="21">
        <v>0</v>
      </c>
      <c r="I23" s="21">
        <v>0</v>
      </c>
      <c r="J23" s="21">
        <v>0</v>
      </c>
      <c r="K23" s="21">
        <v>0</v>
      </c>
      <c r="L23" s="21">
        <v>0</v>
      </c>
      <c r="M23" s="21">
        <v>1E-3</v>
      </c>
      <c r="N23" s="21">
        <v>0</v>
      </c>
      <c r="O23" s="21">
        <v>7.0000000000050022E-3</v>
      </c>
      <c r="P23" s="21">
        <v>474.75</v>
      </c>
      <c r="Q23" s="21">
        <v>15.603703081661516</v>
      </c>
      <c r="T23" s="21" t="s">
        <v>60</v>
      </c>
      <c r="U23" s="21">
        <f t="shared" si="1"/>
        <v>0</v>
      </c>
      <c r="V23" s="21">
        <f t="shared" si="2"/>
        <v>99.998314902580304</v>
      </c>
      <c r="W23" s="21">
        <f t="shared" si="3"/>
        <v>0</v>
      </c>
      <c r="X23" s="21">
        <f t="shared" si="4"/>
        <v>0</v>
      </c>
      <c r="Y23" s="21">
        <f t="shared" si="5"/>
        <v>0</v>
      </c>
      <c r="Z23" s="21">
        <f t="shared" si="6"/>
        <v>0</v>
      </c>
      <c r="AA23" s="21">
        <f t="shared" si="7"/>
        <v>0</v>
      </c>
      <c r="AB23" s="21">
        <f t="shared" si="8"/>
        <v>0</v>
      </c>
      <c r="AC23" s="21">
        <f t="shared" si="9"/>
        <v>0</v>
      </c>
      <c r="AD23" s="21">
        <f t="shared" si="10"/>
        <v>2.1063717746182202E-4</v>
      </c>
      <c r="AE23" s="21">
        <f t="shared" si="11"/>
        <v>0</v>
      </c>
      <c r="AF23" s="21">
        <f t="shared" si="12"/>
        <v>1.4744602422338078E-3</v>
      </c>
      <c r="AG23" s="21">
        <f t="shared" si="13"/>
        <v>100</v>
      </c>
    </row>
    <row r="24" spans="3:33" x14ac:dyDescent="0.25">
      <c r="C24" s="21" t="s">
        <v>61</v>
      </c>
      <c r="D24" s="21">
        <v>0</v>
      </c>
      <c r="E24" s="21">
        <v>0</v>
      </c>
      <c r="F24" s="21">
        <v>342.358</v>
      </c>
      <c r="G24" s="21">
        <v>7.1050000000000004</v>
      </c>
      <c r="H24" s="21">
        <v>0</v>
      </c>
      <c r="I24" s="21">
        <v>2.4E-2</v>
      </c>
      <c r="J24" s="21">
        <v>0</v>
      </c>
      <c r="K24" s="21">
        <v>0</v>
      </c>
      <c r="L24" s="21">
        <v>0</v>
      </c>
      <c r="M24" s="21">
        <v>0</v>
      </c>
      <c r="N24" s="21">
        <v>0</v>
      </c>
      <c r="O24" s="21">
        <v>4.6229999999999905</v>
      </c>
      <c r="P24" s="21">
        <v>354.11</v>
      </c>
      <c r="Q24" s="21">
        <v>11.638604103732828</v>
      </c>
      <c r="T24" s="21" t="s">
        <v>61</v>
      </c>
      <c r="U24" s="21">
        <f t="shared" si="1"/>
        <v>0</v>
      </c>
      <c r="V24" s="21">
        <f t="shared" si="2"/>
        <v>0</v>
      </c>
      <c r="W24" s="21">
        <f t="shared" si="3"/>
        <v>96.681257236451941</v>
      </c>
      <c r="X24" s="21">
        <f t="shared" si="4"/>
        <v>2.0064386772471829</v>
      </c>
      <c r="Y24" s="21">
        <f t="shared" si="5"/>
        <v>0</v>
      </c>
      <c r="Z24" s="21">
        <f t="shared" si="6"/>
        <v>6.77755499703482E-3</v>
      </c>
      <c r="AA24" s="21">
        <f t="shared" si="7"/>
        <v>0</v>
      </c>
      <c r="AB24" s="21">
        <f t="shared" si="8"/>
        <v>0</v>
      </c>
      <c r="AC24" s="21">
        <f t="shared" si="9"/>
        <v>0</v>
      </c>
      <c r="AD24" s="21">
        <f t="shared" si="10"/>
        <v>0</v>
      </c>
      <c r="AE24" s="21">
        <f t="shared" si="11"/>
        <v>0</v>
      </c>
      <c r="AF24" s="21">
        <f t="shared" si="12"/>
        <v>1.3055265313038293</v>
      </c>
      <c r="AG24" s="21">
        <f t="shared" si="13"/>
        <v>100</v>
      </c>
    </row>
    <row r="25" spans="3:33" x14ac:dyDescent="0.25">
      <c r="C25" s="21" t="s">
        <v>62</v>
      </c>
      <c r="D25" s="21">
        <v>0</v>
      </c>
      <c r="E25" s="21">
        <v>0</v>
      </c>
      <c r="F25" s="21">
        <v>89.701999999999998</v>
      </c>
      <c r="G25" s="21">
        <v>0</v>
      </c>
      <c r="H25" s="21">
        <v>0</v>
      </c>
      <c r="I25" s="21">
        <v>0</v>
      </c>
      <c r="J25" s="21">
        <v>0</v>
      </c>
      <c r="K25" s="21">
        <v>0</v>
      </c>
      <c r="L25" s="21">
        <v>0</v>
      </c>
      <c r="M25" s="21">
        <v>0</v>
      </c>
      <c r="N25" s="21">
        <v>0</v>
      </c>
      <c r="O25" s="21">
        <v>0</v>
      </c>
      <c r="P25" s="21">
        <v>89.701999999999998</v>
      </c>
      <c r="Q25" s="21">
        <v>2.9482535520404451</v>
      </c>
      <c r="T25" s="21" t="s">
        <v>62</v>
      </c>
      <c r="U25" s="21">
        <f t="shared" si="1"/>
        <v>0</v>
      </c>
      <c r="V25" s="21">
        <f t="shared" si="2"/>
        <v>0</v>
      </c>
      <c r="W25" s="21">
        <f t="shared" si="3"/>
        <v>100</v>
      </c>
      <c r="X25" s="21">
        <f t="shared" si="4"/>
        <v>0</v>
      </c>
      <c r="Y25" s="21">
        <f t="shared" si="5"/>
        <v>0</v>
      </c>
      <c r="Z25" s="21">
        <f t="shared" si="6"/>
        <v>0</v>
      </c>
      <c r="AA25" s="21">
        <f t="shared" si="7"/>
        <v>0</v>
      </c>
      <c r="AB25" s="21">
        <f t="shared" si="8"/>
        <v>0</v>
      </c>
      <c r="AC25" s="21">
        <f t="shared" si="9"/>
        <v>0</v>
      </c>
      <c r="AD25" s="21">
        <f t="shared" si="10"/>
        <v>0</v>
      </c>
      <c r="AE25" s="21">
        <f t="shared" si="11"/>
        <v>0</v>
      </c>
      <c r="AF25" s="21">
        <f t="shared" si="12"/>
        <v>0</v>
      </c>
      <c r="AG25" s="21">
        <f t="shared" si="13"/>
        <v>100</v>
      </c>
    </row>
    <row r="26" spans="3:33" ht="13" thickBot="1" x14ac:dyDescent="0.3">
      <c r="C26" s="46" t="s">
        <v>253</v>
      </c>
      <c r="D26" s="46">
        <v>0</v>
      </c>
      <c r="E26" s="46">
        <v>0</v>
      </c>
      <c r="F26" s="46">
        <v>42.998000000000047</v>
      </c>
      <c r="G26" s="46">
        <v>0</v>
      </c>
      <c r="H26" s="46">
        <v>0</v>
      </c>
      <c r="I26" s="46">
        <v>3.1000000000000014E-2</v>
      </c>
      <c r="J26" s="46">
        <v>0</v>
      </c>
      <c r="K26" s="46">
        <v>0</v>
      </c>
      <c r="L26" s="46">
        <v>0</v>
      </c>
      <c r="M26" s="46">
        <v>7.0000000000000001E-3</v>
      </c>
      <c r="N26" s="46">
        <v>0</v>
      </c>
      <c r="O26" s="46">
        <v>1.3130000000001019</v>
      </c>
      <c r="P26" s="46">
        <v>44.348999999999933</v>
      </c>
      <c r="Q26" s="46">
        <v>1.4576274417453519</v>
      </c>
      <c r="T26" s="46" t="s">
        <v>253</v>
      </c>
      <c r="U26" s="46">
        <f t="shared" si="1"/>
        <v>0</v>
      </c>
      <c r="V26" s="46">
        <f t="shared" si="2"/>
        <v>0</v>
      </c>
      <c r="W26" s="46">
        <f t="shared" si="3"/>
        <v>96.953708088119498</v>
      </c>
      <c r="X26" s="46">
        <f t="shared" si="4"/>
        <v>0</v>
      </c>
      <c r="Y26" s="46">
        <f t="shared" si="5"/>
        <v>0</v>
      </c>
      <c r="Z26" s="46">
        <f t="shared" si="6"/>
        <v>6.9900110487271558E-2</v>
      </c>
      <c r="AA26" s="46">
        <f t="shared" si="7"/>
        <v>0</v>
      </c>
      <c r="AB26" s="46">
        <f t="shared" si="8"/>
        <v>0</v>
      </c>
      <c r="AC26" s="46">
        <f t="shared" si="9"/>
        <v>0</v>
      </c>
      <c r="AD26" s="46">
        <f t="shared" si="10"/>
        <v>1.5783895916480668E-2</v>
      </c>
      <c r="AE26" s="46">
        <f t="shared" si="11"/>
        <v>0</v>
      </c>
      <c r="AF26" s="46">
        <f t="shared" si="12"/>
        <v>2.9606079054772461</v>
      </c>
      <c r="AG26" s="46">
        <f t="shared" si="13"/>
        <v>100</v>
      </c>
    </row>
    <row r="27" spans="3:33" ht="13" thickBot="1" x14ac:dyDescent="0.3">
      <c r="C27" s="46" t="s">
        <v>64</v>
      </c>
      <c r="D27" s="46">
        <v>0</v>
      </c>
      <c r="E27" s="46">
        <v>474.74200000000002</v>
      </c>
      <c r="F27" s="46">
        <v>1108.559</v>
      </c>
      <c r="G27" s="46">
        <v>7.1050000000000004</v>
      </c>
      <c r="H27" s="46">
        <v>0</v>
      </c>
      <c r="I27" s="46">
        <v>0.11700000000000001</v>
      </c>
      <c r="J27" s="46">
        <v>0</v>
      </c>
      <c r="K27" s="46">
        <v>0</v>
      </c>
      <c r="L27" s="46">
        <v>0</v>
      </c>
      <c r="M27" s="46">
        <v>8.0000000000000002E-3</v>
      </c>
      <c r="N27" s="46">
        <v>0</v>
      </c>
      <c r="O27" s="46">
        <v>8.2530000000001564</v>
      </c>
      <c r="P27" s="46">
        <v>1598.7840000000001</v>
      </c>
      <c r="Q27" s="46">
        <v>52.547553086279365</v>
      </c>
      <c r="T27" s="46" t="s">
        <v>64</v>
      </c>
      <c r="U27" s="46">
        <f t="shared" si="1"/>
        <v>0</v>
      </c>
      <c r="V27" s="46">
        <f t="shared" si="2"/>
        <v>29.693942396221129</v>
      </c>
      <c r="W27" s="46">
        <f t="shared" si="3"/>
        <v>69.337634101917459</v>
      </c>
      <c r="X27" s="46">
        <f t="shared" si="4"/>
        <v>0.44440024418558105</v>
      </c>
      <c r="Y27" s="46">
        <f t="shared" si="5"/>
        <v>0</v>
      </c>
      <c r="Z27" s="46">
        <f t="shared" si="6"/>
        <v>7.3180617269124528E-3</v>
      </c>
      <c r="AA27" s="46">
        <f t="shared" si="7"/>
        <v>0</v>
      </c>
      <c r="AB27" s="46">
        <f t="shared" si="8"/>
        <v>0</v>
      </c>
      <c r="AC27" s="46">
        <f t="shared" si="9"/>
        <v>0</v>
      </c>
      <c r="AD27" s="46">
        <f t="shared" si="10"/>
        <v>5.0038028901965492E-4</v>
      </c>
      <c r="AE27" s="46">
        <f t="shared" si="11"/>
        <v>0</v>
      </c>
      <c r="AF27" s="46">
        <f t="shared" si="12"/>
        <v>0.51620481565991128</v>
      </c>
      <c r="AG27" s="46">
        <f t="shared" si="13"/>
        <v>100</v>
      </c>
    </row>
    <row r="28" spans="3:33" x14ac:dyDescent="0.25">
      <c r="C28" s="21" t="s">
        <v>65</v>
      </c>
      <c r="D28" s="21">
        <v>0</v>
      </c>
      <c r="E28" s="21">
        <v>0</v>
      </c>
      <c r="F28" s="21">
        <v>183.078</v>
      </c>
      <c r="G28" s="21">
        <v>0</v>
      </c>
      <c r="H28" s="21">
        <v>0</v>
      </c>
      <c r="I28" s="21">
        <v>0</v>
      </c>
      <c r="J28" s="21">
        <v>0</v>
      </c>
      <c r="K28" s="21">
        <v>0</v>
      </c>
      <c r="L28" s="21">
        <v>0</v>
      </c>
      <c r="M28" s="21">
        <v>0</v>
      </c>
      <c r="N28" s="21">
        <v>0.189</v>
      </c>
      <c r="O28" s="21">
        <v>1.0000000000047748E-3</v>
      </c>
      <c r="P28" s="21">
        <v>183.268</v>
      </c>
      <c r="Q28" s="21">
        <v>6.0235059639177306</v>
      </c>
      <c r="T28" s="21" t="s">
        <v>65</v>
      </c>
      <c r="U28" s="21">
        <f t="shared" si="1"/>
        <v>0</v>
      </c>
      <c r="V28" s="21">
        <f t="shared" si="2"/>
        <v>0</v>
      </c>
      <c r="W28" s="21">
        <f t="shared" si="3"/>
        <v>99.896326690966248</v>
      </c>
      <c r="X28" s="21">
        <f t="shared" si="4"/>
        <v>0</v>
      </c>
      <c r="Y28" s="21">
        <f t="shared" si="5"/>
        <v>0</v>
      </c>
      <c r="Z28" s="21">
        <f t="shared" si="6"/>
        <v>0</v>
      </c>
      <c r="AA28" s="21">
        <f t="shared" si="7"/>
        <v>0</v>
      </c>
      <c r="AB28" s="21">
        <f t="shared" si="8"/>
        <v>0</v>
      </c>
      <c r="AC28" s="21">
        <f t="shared" si="9"/>
        <v>0</v>
      </c>
      <c r="AD28" s="21">
        <f t="shared" si="10"/>
        <v>0</v>
      </c>
      <c r="AE28" s="21">
        <f t="shared" si="11"/>
        <v>0.10312766003885021</v>
      </c>
      <c r="AF28" s="21">
        <f t="shared" si="12"/>
        <v>5.4564899491715672E-4</v>
      </c>
      <c r="AG28" s="21">
        <f t="shared" si="13"/>
        <v>100</v>
      </c>
    </row>
    <row r="29" spans="3:33" ht="13" thickBot="1" x14ac:dyDescent="0.3">
      <c r="C29" s="46" t="s">
        <v>254</v>
      </c>
      <c r="D29" s="46">
        <v>0</v>
      </c>
      <c r="E29" s="46">
        <v>1E-3</v>
      </c>
      <c r="F29" s="46">
        <v>0</v>
      </c>
      <c r="G29" s="46">
        <v>0</v>
      </c>
      <c r="H29" s="46">
        <v>0</v>
      </c>
      <c r="I29" s="46">
        <v>0.19</v>
      </c>
      <c r="J29" s="46">
        <v>0</v>
      </c>
      <c r="K29" s="46">
        <v>0</v>
      </c>
      <c r="L29" s="46">
        <v>0</v>
      </c>
      <c r="M29" s="46">
        <v>2E-3</v>
      </c>
      <c r="N29" s="46">
        <v>0</v>
      </c>
      <c r="O29" s="46">
        <v>2.5999999999982037E-2</v>
      </c>
      <c r="P29" s="46">
        <v>0.21899999999999409</v>
      </c>
      <c r="Q29" s="46">
        <v>7.1979167454108151E-3</v>
      </c>
      <c r="T29" s="46" t="s">
        <v>254</v>
      </c>
      <c r="U29" s="46">
        <f t="shared" si="1"/>
        <v>0</v>
      </c>
      <c r="V29" s="46">
        <f t="shared" si="2"/>
        <v>0.4566210045662224</v>
      </c>
      <c r="W29" s="46">
        <f t="shared" si="3"/>
        <v>0</v>
      </c>
      <c r="X29" s="46">
        <f t="shared" si="4"/>
        <v>0</v>
      </c>
      <c r="Y29" s="46">
        <f t="shared" si="5"/>
        <v>0</v>
      </c>
      <c r="Z29" s="46">
        <f t="shared" si="6"/>
        <v>86.757990867582251</v>
      </c>
      <c r="AA29" s="46">
        <f t="shared" si="7"/>
        <v>0</v>
      </c>
      <c r="AB29" s="46">
        <f t="shared" si="8"/>
        <v>0</v>
      </c>
      <c r="AC29" s="46">
        <f t="shared" si="9"/>
        <v>0</v>
      </c>
      <c r="AD29" s="46">
        <f t="shared" si="10"/>
        <v>0.9132420091324448</v>
      </c>
      <c r="AE29" s="46">
        <f t="shared" si="11"/>
        <v>0</v>
      </c>
      <c r="AF29" s="46">
        <f t="shared" si="12"/>
        <v>11.87214611871358</v>
      </c>
      <c r="AG29" s="46">
        <f t="shared" si="13"/>
        <v>100</v>
      </c>
    </row>
    <row r="30" spans="3:33" ht="13" thickBot="1" x14ac:dyDescent="0.3">
      <c r="C30" s="46" t="s">
        <v>68</v>
      </c>
      <c r="D30" s="46">
        <v>0</v>
      </c>
      <c r="E30" s="46">
        <v>1E-3</v>
      </c>
      <c r="F30" s="46">
        <v>183.078</v>
      </c>
      <c r="G30" s="46">
        <v>0</v>
      </c>
      <c r="H30" s="46">
        <v>0</v>
      </c>
      <c r="I30" s="46">
        <v>0.19</v>
      </c>
      <c r="J30" s="46">
        <v>0</v>
      </c>
      <c r="K30" s="46">
        <v>0</v>
      </c>
      <c r="L30" s="46">
        <v>0</v>
      </c>
      <c r="M30" s="46">
        <v>2E-3</v>
      </c>
      <c r="N30" s="46">
        <v>0.189</v>
      </c>
      <c r="O30" s="46">
        <v>2.6999999999986812E-2</v>
      </c>
      <c r="P30" s="46">
        <v>183.48699999999999</v>
      </c>
      <c r="Q30" s="46">
        <v>6.0307038806631414</v>
      </c>
      <c r="T30" s="46" t="s">
        <v>68</v>
      </c>
      <c r="U30" s="46">
        <f t="shared" si="1"/>
        <v>0</v>
      </c>
      <c r="V30" s="46">
        <f t="shared" si="2"/>
        <v>5.4499773825938621E-4</v>
      </c>
      <c r="W30" s="46">
        <f t="shared" si="3"/>
        <v>99.777095925051924</v>
      </c>
      <c r="X30" s="46">
        <f t="shared" si="4"/>
        <v>0</v>
      </c>
      <c r="Y30" s="46">
        <f t="shared" si="5"/>
        <v>0</v>
      </c>
      <c r="Z30" s="46">
        <f t="shared" si="6"/>
        <v>0.10354957026928338</v>
      </c>
      <c r="AA30" s="46">
        <f t="shared" si="7"/>
        <v>0</v>
      </c>
      <c r="AB30" s="46">
        <f t="shared" si="8"/>
        <v>0</v>
      </c>
      <c r="AC30" s="46">
        <f t="shared" si="9"/>
        <v>0</v>
      </c>
      <c r="AD30" s="46">
        <f t="shared" si="10"/>
        <v>1.0899954765187724E-3</v>
      </c>
      <c r="AE30" s="46">
        <f t="shared" si="11"/>
        <v>0.10300457253102401</v>
      </c>
      <c r="AF30" s="46">
        <f t="shared" si="12"/>
        <v>1.471493893299624E-2</v>
      </c>
      <c r="AG30" s="46">
        <f t="shared" si="13"/>
        <v>100</v>
      </c>
    </row>
    <row r="31" spans="3:33" x14ac:dyDescent="0.25">
      <c r="C31" s="21" t="s">
        <v>69</v>
      </c>
      <c r="D31" s="21">
        <v>0</v>
      </c>
      <c r="E31" s="21">
        <v>464.28</v>
      </c>
      <c r="F31" s="21">
        <v>0</v>
      </c>
      <c r="G31" s="21">
        <v>0</v>
      </c>
      <c r="H31" s="21">
        <v>0</v>
      </c>
      <c r="I31" s="21">
        <v>1E-3</v>
      </c>
      <c r="J31" s="21">
        <v>0</v>
      </c>
      <c r="K31" s="21">
        <v>0</v>
      </c>
      <c r="L31" s="21">
        <v>0</v>
      </c>
      <c r="M31" s="21">
        <v>0</v>
      </c>
      <c r="N31" s="21">
        <v>0</v>
      </c>
      <c r="O31" s="21">
        <v>9.9000000000046384E-2</v>
      </c>
      <c r="P31" s="21">
        <v>464.38</v>
      </c>
      <c r="Q31" s="21">
        <v>15.262870220246391</v>
      </c>
      <c r="T31" s="21" t="s">
        <v>69</v>
      </c>
      <c r="U31" s="21">
        <f t="shared" si="1"/>
        <v>0</v>
      </c>
      <c r="V31" s="21">
        <f t="shared" si="2"/>
        <v>99.978465911537967</v>
      </c>
      <c r="W31" s="21">
        <f t="shared" si="3"/>
        <v>0</v>
      </c>
      <c r="X31" s="21">
        <f t="shared" si="4"/>
        <v>0</v>
      </c>
      <c r="Y31" s="21">
        <f t="shared" si="5"/>
        <v>0</v>
      </c>
      <c r="Z31" s="21">
        <f t="shared" si="6"/>
        <v>2.1534088462035406E-4</v>
      </c>
      <c r="AA31" s="21">
        <f t="shared" si="7"/>
        <v>0</v>
      </c>
      <c r="AB31" s="21">
        <f t="shared" si="8"/>
        <v>0</v>
      </c>
      <c r="AC31" s="21">
        <f t="shared" si="9"/>
        <v>0</v>
      </c>
      <c r="AD31" s="21">
        <f t="shared" si="10"/>
        <v>0</v>
      </c>
      <c r="AE31" s="21">
        <f t="shared" si="11"/>
        <v>0</v>
      </c>
      <c r="AF31" s="21">
        <f t="shared" si="12"/>
        <v>2.1318747577425037E-2</v>
      </c>
      <c r="AG31" s="21">
        <f t="shared" si="13"/>
        <v>100</v>
      </c>
    </row>
    <row r="32" spans="3:33" x14ac:dyDescent="0.25">
      <c r="C32" s="21" t="s">
        <v>249</v>
      </c>
      <c r="D32" s="21">
        <v>0</v>
      </c>
      <c r="E32" s="21">
        <v>0</v>
      </c>
      <c r="F32" s="21">
        <v>66.114999999999995</v>
      </c>
      <c r="G32" s="21">
        <v>4.0000000000000001E-3</v>
      </c>
      <c r="H32" s="21">
        <v>0</v>
      </c>
      <c r="I32" s="21">
        <v>0.88900000000000001</v>
      </c>
      <c r="J32" s="21">
        <v>0</v>
      </c>
      <c r="K32" s="21">
        <v>0</v>
      </c>
      <c r="L32" s="21">
        <v>0</v>
      </c>
      <c r="M32" s="21">
        <v>0.03</v>
      </c>
      <c r="N32" s="21">
        <v>5.5E-2</v>
      </c>
      <c r="O32" s="21">
        <v>0.25</v>
      </c>
      <c r="P32" s="21">
        <v>67.343000000000004</v>
      </c>
      <c r="Q32" s="21">
        <v>2.213375832813758</v>
      </c>
      <c r="T32" s="21" t="s">
        <v>249</v>
      </c>
      <c r="U32" s="21">
        <f t="shared" si="1"/>
        <v>0</v>
      </c>
      <c r="V32" s="21">
        <f t="shared" si="2"/>
        <v>0</v>
      </c>
      <c r="W32" s="21">
        <f t="shared" si="3"/>
        <v>98.176499413450529</v>
      </c>
      <c r="X32" s="21">
        <f t="shared" si="4"/>
        <v>5.9397413242653282E-3</v>
      </c>
      <c r="Y32" s="21">
        <f t="shared" si="5"/>
        <v>0</v>
      </c>
      <c r="Z32" s="21">
        <f t="shared" si="6"/>
        <v>1.3201075093179691</v>
      </c>
      <c r="AA32" s="21">
        <f t="shared" si="7"/>
        <v>0</v>
      </c>
      <c r="AB32" s="21">
        <f t="shared" si="8"/>
        <v>0</v>
      </c>
      <c r="AC32" s="21">
        <f t="shared" si="9"/>
        <v>0</v>
      </c>
      <c r="AD32" s="21">
        <f t="shared" si="10"/>
        <v>4.4548059931989958E-2</v>
      </c>
      <c r="AE32" s="21">
        <f t="shared" si="11"/>
        <v>8.1671443208648248E-2</v>
      </c>
      <c r="AF32" s="21">
        <f t="shared" si="12"/>
        <v>0.37123383276658301</v>
      </c>
      <c r="AG32" s="21">
        <f t="shared" si="13"/>
        <v>100</v>
      </c>
    </row>
    <row r="33" spans="3:33" x14ac:dyDescent="0.25">
      <c r="C33" s="21" t="s">
        <v>78</v>
      </c>
      <c r="D33" s="21">
        <v>0</v>
      </c>
      <c r="E33" s="21">
        <v>39.033000000000001</v>
      </c>
      <c r="F33" s="21">
        <v>0</v>
      </c>
      <c r="G33" s="21">
        <v>0</v>
      </c>
      <c r="H33" s="21">
        <v>0</v>
      </c>
      <c r="I33" s="21">
        <v>0</v>
      </c>
      <c r="J33" s="21">
        <v>0</v>
      </c>
      <c r="K33" s="21">
        <v>0</v>
      </c>
      <c r="L33" s="21">
        <v>0</v>
      </c>
      <c r="M33" s="21">
        <v>0</v>
      </c>
      <c r="N33" s="21">
        <v>0</v>
      </c>
      <c r="O33" s="21">
        <v>0</v>
      </c>
      <c r="P33" s="21">
        <v>39.033000000000001</v>
      </c>
      <c r="Q33" s="21">
        <v>1.2829054078704454</v>
      </c>
      <c r="T33" s="21" t="s">
        <v>78</v>
      </c>
      <c r="U33" s="21">
        <f t="shared" si="1"/>
        <v>0</v>
      </c>
      <c r="V33" s="21">
        <f t="shared" si="2"/>
        <v>100</v>
      </c>
      <c r="W33" s="21">
        <f t="shared" si="3"/>
        <v>0</v>
      </c>
      <c r="X33" s="21">
        <f t="shared" si="4"/>
        <v>0</v>
      </c>
      <c r="Y33" s="21">
        <f t="shared" si="5"/>
        <v>0</v>
      </c>
      <c r="Z33" s="21">
        <f t="shared" si="6"/>
        <v>0</v>
      </c>
      <c r="AA33" s="21">
        <f t="shared" si="7"/>
        <v>0</v>
      </c>
      <c r="AB33" s="21">
        <f t="shared" si="8"/>
        <v>0</v>
      </c>
      <c r="AC33" s="21">
        <f t="shared" si="9"/>
        <v>0</v>
      </c>
      <c r="AD33" s="21">
        <f t="shared" si="10"/>
        <v>0</v>
      </c>
      <c r="AE33" s="21">
        <f t="shared" si="11"/>
        <v>0</v>
      </c>
      <c r="AF33" s="21">
        <f t="shared" si="12"/>
        <v>0</v>
      </c>
      <c r="AG33" s="21">
        <f t="shared" si="13"/>
        <v>100</v>
      </c>
    </row>
    <row r="34" spans="3:33" ht="13" thickBot="1" x14ac:dyDescent="0.3">
      <c r="C34" s="46" t="s">
        <v>255</v>
      </c>
      <c r="D34" s="46">
        <v>0</v>
      </c>
      <c r="E34" s="46">
        <v>9.9999999999411692E-4</v>
      </c>
      <c r="F34" s="46">
        <v>15.759000000000043</v>
      </c>
      <c r="G34" s="46">
        <v>3.9999999999977831E-3</v>
      </c>
      <c r="H34" s="46">
        <v>0</v>
      </c>
      <c r="I34" s="46">
        <v>0.23400000000003729</v>
      </c>
      <c r="J34" s="46">
        <v>0</v>
      </c>
      <c r="K34" s="46">
        <v>6.0000000000002274E-3</v>
      </c>
      <c r="L34" s="46">
        <v>0</v>
      </c>
      <c r="M34" s="46">
        <v>1.0999999999988574E-2</v>
      </c>
      <c r="N34" s="46">
        <v>0</v>
      </c>
      <c r="O34" s="46">
        <v>0.85100000000051068</v>
      </c>
      <c r="P34" s="46">
        <v>16.864000000000033</v>
      </c>
      <c r="Q34" s="46">
        <v>0.55427245659639368</v>
      </c>
      <c r="T34" s="46" t="s">
        <v>255</v>
      </c>
      <c r="U34" s="46">
        <f t="shared" si="1"/>
        <v>0</v>
      </c>
      <c r="V34" s="46">
        <f t="shared" si="2"/>
        <v>5.9297912713123513E-3</v>
      </c>
      <c r="W34" s="46">
        <f t="shared" si="3"/>
        <v>93.447580645161366</v>
      </c>
      <c r="X34" s="46">
        <f t="shared" si="4"/>
        <v>2.3719165085375804E-2</v>
      </c>
      <c r="Y34" s="46">
        <f t="shared" si="5"/>
        <v>0</v>
      </c>
      <c r="Z34" s="46">
        <f t="shared" si="6"/>
        <v>1.3875711574954745</v>
      </c>
      <c r="AA34" s="46">
        <f t="shared" si="7"/>
        <v>0</v>
      </c>
      <c r="AB34" s="46">
        <f t="shared" si="8"/>
        <v>3.5578747628084773E-2</v>
      </c>
      <c r="AC34" s="46">
        <f t="shared" si="9"/>
        <v>0</v>
      </c>
      <c r="AD34" s="46">
        <f t="shared" si="10"/>
        <v>6.5227703984751861E-2</v>
      </c>
      <c r="AE34" s="46">
        <f t="shared" si="11"/>
        <v>0</v>
      </c>
      <c r="AF34" s="46">
        <f t="shared" si="12"/>
        <v>5.0462523719195271</v>
      </c>
      <c r="AG34" s="46">
        <f t="shared" si="13"/>
        <v>100</v>
      </c>
    </row>
    <row r="35" spans="3:33" ht="13" thickBot="1" x14ac:dyDescent="0.3">
      <c r="C35" s="46" t="s">
        <v>256</v>
      </c>
      <c r="D35" s="46">
        <v>31.5</v>
      </c>
      <c r="E35" s="46">
        <v>980.33699999999999</v>
      </c>
      <c r="F35" s="46">
        <v>1498.75</v>
      </c>
      <c r="G35" s="46">
        <v>21.43</v>
      </c>
      <c r="H35" s="46">
        <v>2.2000000000000002</v>
      </c>
      <c r="I35" s="46">
        <v>189.703</v>
      </c>
      <c r="J35" s="46">
        <v>5.7930000000000001</v>
      </c>
      <c r="K35" s="46">
        <v>28.263000000000002</v>
      </c>
      <c r="L35" s="46">
        <v>144.62200000000001</v>
      </c>
      <c r="M35" s="46">
        <v>33.073999999999998</v>
      </c>
      <c r="N35" s="46">
        <v>26.478999999999999</v>
      </c>
      <c r="O35" s="46">
        <v>80.39600000000064</v>
      </c>
      <c r="P35" s="46">
        <v>3042.547</v>
      </c>
      <c r="Q35" s="46">
        <v>100</v>
      </c>
      <c r="T35" s="46" t="s">
        <v>256</v>
      </c>
      <c r="U35" s="46">
        <f>D35/$P35*100</f>
        <v>1.0353167921481574</v>
      </c>
      <c r="V35" s="46">
        <f t="shared" si="2"/>
        <v>32.220932002036449</v>
      </c>
      <c r="W35" s="46">
        <f t="shared" si="3"/>
        <v>49.259715626414319</v>
      </c>
      <c r="X35" s="46">
        <f t="shared" si="4"/>
        <v>0.70434409065825443</v>
      </c>
      <c r="Y35" s="46">
        <f t="shared" si="5"/>
        <v>7.2307839451617339E-2</v>
      </c>
      <c r="Z35" s="46">
        <f t="shared" si="6"/>
        <v>6.2350063943137117</v>
      </c>
      <c r="AA35" s="46">
        <f t="shared" si="7"/>
        <v>0.19039968815600877</v>
      </c>
      <c r="AB35" s="46">
        <f t="shared" si="8"/>
        <v>0.92892566655502773</v>
      </c>
      <c r="AC35" s="46">
        <f t="shared" si="9"/>
        <v>4.7533201623508203</v>
      </c>
      <c r="AD35" s="46">
        <f t="shared" si="10"/>
        <v>1.0870497645558146</v>
      </c>
      <c r="AE35" s="46">
        <f t="shared" si="11"/>
        <v>0.87029058219971622</v>
      </c>
      <c r="AF35" s="46">
        <f>O35/$P35*100</f>
        <v>2.6423913911601247</v>
      </c>
      <c r="AG35" s="46">
        <f t="shared" si="13"/>
        <v>100</v>
      </c>
    </row>
    <row r="48" spans="3:33" x14ac:dyDescent="0.25">
      <c r="C48" s="140" t="s">
        <v>74</v>
      </c>
      <c r="D48" s="140" t="s">
        <v>375</v>
      </c>
      <c r="E48" s="140" t="s">
        <v>376</v>
      </c>
      <c r="F48" s="140" t="s">
        <v>37</v>
      </c>
      <c r="G48" s="140" t="s">
        <v>75</v>
      </c>
      <c r="H48" s="140" t="s">
        <v>76</v>
      </c>
      <c r="I48" s="140" t="s">
        <v>377</v>
      </c>
      <c r="J48" s="140" t="s">
        <v>77</v>
      </c>
      <c r="K48" s="140" t="s">
        <v>378</v>
      </c>
      <c r="L48" s="140" t="s">
        <v>379</v>
      </c>
      <c r="M48" s="140" t="s">
        <v>380</v>
      </c>
      <c r="N48" s="140" t="s">
        <v>381</v>
      </c>
      <c r="O48" s="140"/>
      <c r="P48" s="140" t="s">
        <v>382</v>
      </c>
      <c r="Q48" s="140"/>
      <c r="S48" s="140"/>
      <c r="T48" s="140"/>
      <c r="U48" s="140"/>
      <c r="V48" s="140"/>
      <c r="W48" s="140"/>
      <c r="X48" s="140"/>
      <c r="Y48" s="140"/>
      <c r="Z48" s="140"/>
      <c r="AA48" s="140"/>
      <c r="AB48" s="140"/>
      <c r="AC48" s="140"/>
      <c r="AD48" s="140"/>
      <c r="AE48" s="140"/>
      <c r="AF48" s="140"/>
      <c r="AG48" s="140"/>
    </row>
    <row r="49" spans="3:32" x14ac:dyDescent="0.25">
      <c r="C49" s="140" t="s">
        <v>53</v>
      </c>
      <c r="D49" s="140">
        <v>29.257999999999999</v>
      </c>
      <c r="E49" s="140">
        <v>1E-3</v>
      </c>
      <c r="F49" s="140">
        <v>125.239</v>
      </c>
      <c r="G49" s="140">
        <v>9.8650000000000002</v>
      </c>
      <c r="H49" s="140">
        <v>2.2000000000000002</v>
      </c>
      <c r="I49" s="140">
        <v>166.607</v>
      </c>
      <c r="J49" s="140">
        <v>4.7910000000000004</v>
      </c>
      <c r="K49" s="140">
        <v>18.978000000000002</v>
      </c>
      <c r="L49" s="140">
        <v>127.58799999999999</v>
      </c>
      <c r="M49" s="140">
        <v>15.054</v>
      </c>
      <c r="N49" s="140">
        <v>6.6440000000000001</v>
      </c>
      <c r="O49" s="140">
        <v>26.522000000000048</v>
      </c>
      <c r="P49" s="140">
        <v>532.74699999999996</v>
      </c>
      <c r="Q49" s="140">
        <v>17.509902065604901</v>
      </c>
      <c r="S49" s="140"/>
      <c r="U49" s="140"/>
      <c r="V49" s="140"/>
      <c r="W49" s="140"/>
      <c r="X49" s="140"/>
      <c r="Y49" s="140"/>
      <c r="AA49" s="140"/>
      <c r="AB49" s="140"/>
      <c r="AC49" s="140"/>
      <c r="AD49" s="140"/>
      <c r="AE49" s="140"/>
      <c r="AF49" s="140"/>
    </row>
    <row r="50" spans="3:32" x14ac:dyDescent="0.25">
      <c r="C50" s="140" t="s">
        <v>51</v>
      </c>
      <c r="D50" s="140">
        <v>2.2410000000000001</v>
      </c>
      <c r="E50" s="140">
        <v>2.2810000000000001</v>
      </c>
      <c r="F50" s="140">
        <v>0</v>
      </c>
      <c r="G50" s="140">
        <v>1.151</v>
      </c>
      <c r="H50" s="140">
        <v>0</v>
      </c>
      <c r="I50" s="140">
        <v>6.2549999999999999</v>
      </c>
      <c r="J50" s="140">
        <v>1.0009999999999999</v>
      </c>
      <c r="K50" s="140">
        <v>1.5620000000000001</v>
      </c>
      <c r="L50" s="140">
        <v>1.2E-2</v>
      </c>
      <c r="M50" s="140">
        <v>5.5E-2</v>
      </c>
      <c r="N50" s="140">
        <v>8.7509999999999994</v>
      </c>
      <c r="O50" s="140">
        <v>8.0920000000000023</v>
      </c>
      <c r="P50" s="140">
        <v>31.401</v>
      </c>
      <c r="Q50" s="140">
        <v>1.0320629393728347</v>
      </c>
      <c r="S50" s="140"/>
      <c r="T50" s="140"/>
      <c r="U50" s="140"/>
      <c r="V50" s="140"/>
      <c r="W50" s="140"/>
      <c r="X50" s="140"/>
      <c r="Y50" s="140"/>
      <c r="Z50" s="140">
        <v>30.598347786221169</v>
      </c>
      <c r="AA50" s="140"/>
      <c r="AB50" s="140"/>
      <c r="AC50" s="140"/>
      <c r="AD50" s="140"/>
      <c r="AE50" s="140"/>
      <c r="AF50" s="140"/>
    </row>
    <row r="51" spans="3:32" x14ac:dyDescent="0.25">
      <c r="C51" s="140" t="s">
        <v>52</v>
      </c>
      <c r="D51" s="140">
        <v>0</v>
      </c>
      <c r="E51" s="140">
        <v>0</v>
      </c>
      <c r="F51" s="140">
        <v>0</v>
      </c>
      <c r="G51" s="140">
        <v>0</v>
      </c>
      <c r="H51" s="140">
        <v>0</v>
      </c>
      <c r="I51" s="140">
        <v>0</v>
      </c>
      <c r="J51" s="140">
        <v>0</v>
      </c>
      <c r="K51" s="140">
        <v>9.4E-2</v>
      </c>
      <c r="L51" s="140">
        <v>0</v>
      </c>
      <c r="M51" s="140">
        <v>5.0000000000000001E-3</v>
      </c>
      <c r="N51" s="140">
        <v>0.54300000000000004</v>
      </c>
      <c r="O51" s="140">
        <v>0.14300000000000002</v>
      </c>
      <c r="P51" s="140">
        <v>0.78500000000000003</v>
      </c>
      <c r="Q51" s="140">
        <v>2.5800751804327098E-2</v>
      </c>
      <c r="S51" s="140"/>
      <c r="T51" s="140"/>
      <c r="U51" s="140"/>
      <c r="V51" s="140"/>
      <c r="W51" s="140"/>
      <c r="X51" s="140"/>
      <c r="Y51" s="140"/>
      <c r="Z51" s="140">
        <v>22.586509339946439</v>
      </c>
      <c r="AA51" s="140"/>
      <c r="AB51" s="140"/>
      <c r="AC51" s="140"/>
      <c r="AD51" s="140"/>
      <c r="AE51" s="140"/>
      <c r="AF51" s="140"/>
    </row>
    <row r="52" spans="3:32" x14ac:dyDescent="0.25">
      <c r="C52" s="140" t="s">
        <v>50</v>
      </c>
      <c r="D52" s="140">
        <v>0</v>
      </c>
      <c r="E52" s="140">
        <v>0</v>
      </c>
      <c r="F52" s="140">
        <v>0</v>
      </c>
      <c r="G52" s="140">
        <v>0</v>
      </c>
      <c r="H52" s="140">
        <v>0</v>
      </c>
      <c r="I52" s="140">
        <v>0</v>
      </c>
      <c r="J52" s="140">
        <v>0</v>
      </c>
      <c r="K52" s="140">
        <v>6.0000000000000001E-3</v>
      </c>
      <c r="L52" s="140">
        <v>0</v>
      </c>
      <c r="M52" s="140">
        <v>0</v>
      </c>
      <c r="N52" s="140">
        <v>0</v>
      </c>
      <c r="O52" s="140">
        <v>0</v>
      </c>
      <c r="P52" s="140">
        <v>6.0000000000000001E-3</v>
      </c>
      <c r="Q52" s="140">
        <v>1.9720319850441095E-4</v>
      </c>
      <c r="S52" s="140"/>
      <c r="T52" s="140"/>
      <c r="U52" s="140"/>
      <c r="V52" s="140"/>
      <c r="W52" s="140"/>
      <c r="X52" s="140"/>
      <c r="Y52" s="140"/>
      <c r="Z52" s="140">
        <v>22.168588113052916</v>
      </c>
      <c r="AA52" s="140"/>
      <c r="AB52" s="140"/>
      <c r="AC52" s="140"/>
      <c r="AD52" s="140"/>
      <c r="AE52" s="140"/>
      <c r="AF52" s="140"/>
    </row>
    <row r="53" spans="3:32" x14ac:dyDescent="0.25">
      <c r="C53" s="140" t="s">
        <v>54</v>
      </c>
      <c r="D53" s="140">
        <v>31.5</v>
      </c>
      <c r="E53" s="140">
        <v>2.282</v>
      </c>
      <c r="F53" s="140">
        <v>125.239</v>
      </c>
      <c r="G53" s="140">
        <v>11.016999999999999</v>
      </c>
      <c r="H53" s="140">
        <v>2.2000000000000002</v>
      </c>
      <c r="I53" s="140">
        <v>172.86199999999999</v>
      </c>
      <c r="J53" s="140">
        <v>5.7930000000000001</v>
      </c>
      <c r="K53" s="140">
        <v>20.64</v>
      </c>
      <c r="L53" s="140">
        <v>127.6</v>
      </c>
      <c r="M53" s="140">
        <v>15.114000000000001</v>
      </c>
      <c r="N53" s="140">
        <v>15.938000000000001</v>
      </c>
      <c r="O53" s="140">
        <v>34.753999999999905</v>
      </c>
      <c r="P53" s="140">
        <v>564.93899999999996</v>
      </c>
      <c r="Q53" s="140">
        <v>18.567962959980566</v>
      </c>
      <c r="S53" s="140"/>
      <c r="T53" s="140"/>
      <c r="U53" s="140"/>
      <c r="V53" s="140"/>
      <c r="W53" s="140"/>
      <c r="X53" s="140"/>
      <c r="Y53" s="140"/>
      <c r="Z53" s="140"/>
      <c r="AA53" s="140"/>
      <c r="AB53" s="140"/>
      <c r="AC53" s="140"/>
      <c r="AD53" s="140"/>
      <c r="AE53" s="140"/>
      <c r="AF53" s="140"/>
    </row>
    <row r="54" spans="3:32" x14ac:dyDescent="0.25">
      <c r="C54" s="140" t="s">
        <v>57</v>
      </c>
      <c r="D54" s="140">
        <v>0</v>
      </c>
      <c r="E54" s="140">
        <v>0</v>
      </c>
      <c r="F54" s="140">
        <v>0</v>
      </c>
      <c r="G54" s="140">
        <v>1.0940000000000001</v>
      </c>
      <c r="H54" s="140">
        <v>0</v>
      </c>
      <c r="I54" s="140">
        <v>7.6669999999999998</v>
      </c>
      <c r="J54" s="140">
        <v>0</v>
      </c>
      <c r="K54" s="140">
        <v>4.3129999999999997</v>
      </c>
      <c r="L54" s="140">
        <v>5.9729999999999999</v>
      </c>
      <c r="M54" s="140">
        <v>17.866</v>
      </c>
      <c r="N54" s="140">
        <v>2.7770000000000001</v>
      </c>
      <c r="O54" s="140">
        <v>18.785000000000004</v>
      </c>
      <c r="P54" s="140">
        <v>58.475000000000001</v>
      </c>
      <c r="Q54" s="140">
        <v>1.9219095054242383</v>
      </c>
      <c r="S54" s="140"/>
      <c r="T54" s="140"/>
      <c r="U54" s="140"/>
      <c r="V54" s="140"/>
      <c r="W54" s="140"/>
      <c r="X54" s="140"/>
      <c r="Y54" s="140"/>
      <c r="Z54" s="140"/>
      <c r="AA54" s="140"/>
      <c r="AB54" s="140"/>
      <c r="AC54" s="140"/>
      <c r="AD54" s="140"/>
      <c r="AE54" s="140"/>
      <c r="AF54" s="140"/>
    </row>
    <row r="55" spans="3:32" x14ac:dyDescent="0.25">
      <c r="C55" s="140" t="s">
        <v>56</v>
      </c>
      <c r="D55" s="140">
        <v>0</v>
      </c>
      <c r="E55" s="140">
        <v>0</v>
      </c>
      <c r="F55" s="140">
        <v>0</v>
      </c>
      <c r="G55" s="140">
        <v>8.0000000000000002E-3</v>
      </c>
      <c r="H55" s="140">
        <v>0</v>
      </c>
      <c r="I55" s="140">
        <v>2.4079999999999999</v>
      </c>
      <c r="J55" s="140">
        <v>0</v>
      </c>
      <c r="K55" s="140">
        <v>2.6480000000000001</v>
      </c>
      <c r="L55" s="140">
        <v>10.738</v>
      </c>
      <c r="M55" s="140">
        <v>0.04</v>
      </c>
      <c r="N55" s="140">
        <v>1.3220000000000001</v>
      </c>
      <c r="O55" s="140">
        <v>2.6960000000000015</v>
      </c>
      <c r="P55" s="140">
        <v>19.86</v>
      </c>
      <c r="Q55" s="140">
        <v>0.6527425870496002</v>
      </c>
      <c r="S55" s="140"/>
      <c r="T55" s="140"/>
      <c r="U55" s="140"/>
      <c r="V55" s="140"/>
      <c r="W55" s="140"/>
      <c r="X55" s="140"/>
      <c r="Y55" s="140"/>
      <c r="Z55" s="140"/>
      <c r="AA55" s="140"/>
      <c r="AB55" s="140"/>
      <c r="AC55" s="140"/>
      <c r="AD55" s="140"/>
      <c r="AE55" s="140"/>
      <c r="AF55" s="140"/>
    </row>
    <row r="56" spans="3:32" x14ac:dyDescent="0.25">
      <c r="C56" s="140" t="s">
        <v>383</v>
      </c>
      <c r="D56" s="140">
        <v>0</v>
      </c>
      <c r="E56" s="140">
        <v>0</v>
      </c>
      <c r="F56" s="140">
        <v>0</v>
      </c>
      <c r="G56" s="140">
        <v>2.1560000000000001</v>
      </c>
      <c r="H56" s="140">
        <v>0</v>
      </c>
      <c r="I56" s="140">
        <v>0.72599999999999998</v>
      </c>
      <c r="J56" s="140">
        <v>0</v>
      </c>
      <c r="K56" s="140">
        <v>0</v>
      </c>
      <c r="L56" s="140">
        <v>0</v>
      </c>
      <c r="M56" s="140">
        <v>0</v>
      </c>
      <c r="N56" s="140">
        <v>0</v>
      </c>
      <c r="O56" s="140">
        <v>5.4239999999999995</v>
      </c>
      <c r="P56" s="140">
        <v>8.3059999999999992</v>
      </c>
      <c r="Q56" s="140">
        <v>0.2729949611296062</v>
      </c>
      <c r="S56" s="140"/>
      <c r="T56" s="140"/>
      <c r="U56" s="140"/>
      <c r="V56" s="140"/>
      <c r="W56" s="140"/>
      <c r="X56" s="140"/>
      <c r="Y56" s="140"/>
      <c r="Z56" s="140"/>
      <c r="AA56" s="140"/>
      <c r="AB56" s="140"/>
      <c r="AC56" s="140"/>
      <c r="AD56" s="140"/>
      <c r="AE56" s="140"/>
      <c r="AF56" s="140"/>
    </row>
    <row r="57" spans="3:32" x14ac:dyDescent="0.25">
      <c r="C57" s="140" t="s">
        <v>384</v>
      </c>
      <c r="D57" s="140">
        <v>0</v>
      </c>
      <c r="E57" s="140">
        <v>0</v>
      </c>
      <c r="F57" s="140">
        <v>0</v>
      </c>
      <c r="G57" s="140">
        <v>0</v>
      </c>
      <c r="H57" s="140">
        <v>0</v>
      </c>
      <c r="I57" s="140">
        <v>0</v>
      </c>
      <c r="J57" s="140">
        <v>0</v>
      </c>
      <c r="K57" s="140">
        <v>0</v>
      </c>
      <c r="L57" s="140">
        <v>0</v>
      </c>
      <c r="M57" s="140">
        <v>0</v>
      </c>
      <c r="N57" s="140">
        <v>5.4530000000000003</v>
      </c>
      <c r="O57" s="140">
        <v>1.9999999999997797E-3</v>
      </c>
      <c r="P57" s="140">
        <v>5.4550000000000001</v>
      </c>
      <c r="Q57" s="140">
        <v>0.17929057464026027</v>
      </c>
      <c r="S57" s="140"/>
      <c r="T57" s="140"/>
      <c r="U57" s="140"/>
      <c r="V57" s="140"/>
      <c r="W57" s="140"/>
      <c r="X57" s="140"/>
      <c r="Y57" s="140"/>
      <c r="Z57" s="140"/>
      <c r="AA57" s="140"/>
      <c r="AB57" s="140"/>
      <c r="AC57" s="140"/>
      <c r="AD57" s="140"/>
      <c r="AE57" s="140"/>
      <c r="AF57" s="140"/>
    </row>
    <row r="58" spans="3:32" x14ac:dyDescent="0.25">
      <c r="C58" s="140" t="s">
        <v>55</v>
      </c>
      <c r="D58" s="140">
        <v>0</v>
      </c>
      <c r="E58" s="140">
        <v>0</v>
      </c>
      <c r="F58" s="140">
        <v>0</v>
      </c>
      <c r="G58" s="140">
        <v>0</v>
      </c>
      <c r="H58" s="140">
        <v>0</v>
      </c>
      <c r="I58" s="140">
        <v>2.3E-2</v>
      </c>
      <c r="J58" s="140">
        <v>0</v>
      </c>
      <c r="K58" s="140">
        <v>0.65500000000000003</v>
      </c>
      <c r="L58" s="140">
        <v>0</v>
      </c>
      <c r="M58" s="140">
        <v>0</v>
      </c>
      <c r="N58" s="140">
        <v>6.4000000000000001E-2</v>
      </c>
      <c r="O58" s="140">
        <v>2.2080000000000002</v>
      </c>
      <c r="P58" s="140">
        <v>2.95</v>
      </c>
      <c r="Q58" s="140">
        <v>9.6958239264668719E-2</v>
      </c>
      <c r="S58" s="140"/>
      <c r="T58" s="140"/>
      <c r="U58" s="140"/>
      <c r="V58" s="140"/>
      <c r="W58" s="140"/>
      <c r="X58" s="140"/>
      <c r="Y58" s="140"/>
      <c r="Z58" s="140"/>
      <c r="AA58" s="140"/>
      <c r="AB58" s="140"/>
      <c r="AC58" s="140"/>
      <c r="AD58" s="140"/>
      <c r="AE58" s="140"/>
      <c r="AF58" s="140"/>
    </row>
    <row r="59" spans="3:32" x14ac:dyDescent="0.25">
      <c r="C59" s="140" t="s">
        <v>58</v>
      </c>
      <c r="D59" s="140">
        <v>0</v>
      </c>
      <c r="E59" s="140">
        <v>0</v>
      </c>
      <c r="F59" s="140">
        <v>0</v>
      </c>
      <c r="G59" s="140">
        <v>2.4E-2</v>
      </c>
      <c r="H59" s="140">
        <v>0</v>
      </c>
      <c r="I59" s="140">
        <v>2.6459999999999999</v>
      </c>
      <c r="J59" s="140">
        <v>0</v>
      </c>
      <c r="K59" s="140">
        <v>0</v>
      </c>
      <c r="L59" s="140">
        <v>0</v>
      </c>
      <c r="M59" s="140">
        <v>1E-3</v>
      </c>
      <c r="N59" s="140">
        <v>0</v>
      </c>
      <c r="O59" s="140">
        <v>5.8000000000000274E-2</v>
      </c>
      <c r="P59" s="140">
        <v>2.7290000000000001</v>
      </c>
      <c r="Q59" s="140">
        <v>8.9694588119756238E-2</v>
      </c>
      <c r="S59" s="140"/>
      <c r="T59" s="140"/>
      <c r="U59" s="140"/>
      <c r="V59" s="140"/>
      <c r="W59" s="140"/>
      <c r="X59" s="140"/>
      <c r="Y59" s="140"/>
      <c r="Z59" s="140"/>
      <c r="AA59" s="140"/>
      <c r="AB59" s="140"/>
      <c r="AC59" s="140"/>
      <c r="AD59" s="140"/>
      <c r="AE59" s="140"/>
      <c r="AF59" s="140"/>
    </row>
    <row r="60" spans="3:32" x14ac:dyDescent="0.25">
      <c r="C60" s="140" t="s">
        <v>385</v>
      </c>
      <c r="D60" s="140">
        <v>0</v>
      </c>
      <c r="E60" s="140">
        <v>0</v>
      </c>
      <c r="F60" s="140">
        <v>0</v>
      </c>
      <c r="G60" s="140">
        <v>0</v>
      </c>
      <c r="H60" s="140">
        <v>0</v>
      </c>
      <c r="I60" s="140">
        <v>0</v>
      </c>
      <c r="J60" s="140">
        <v>0</v>
      </c>
      <c r="K60" s="140">
        <v>0</v>
      </c>
      <c r="L60" s="140">
        <v>0.312</v>
      </c>
      <c r="M60" s="140">
        <v>0</v>
      </c>
      <c r="N60" s="140">
        <v>0</v>
      </c>
      <c r="O60" s="140">
        <v>2.0490000000000004</v>
      </c>
      <c r="P60" s="140">
        <v>2.3610000000000002</v>
      </c>
      <c r="Q60" s="140">
        <v>7.7599458611485705E-2</v>
      </c>
      <c r="S60" s="140"/>
      <c r="T60" s="140"/>
      <c r="U60" s="140"/>
      <c r="V60" s="140"/>
      <c r="W60" s="140"/>
      <c r="X60" s="140"/>
      <c r="Y60" s="140"/>
      <c r="Z60" s="140"/>
      <c r="AA60" s="140"/>
      <c r="AB60" s="140"/>
      <c r="AC60" s="140"/>
      <c r="AD60" s="140"/>
      <c r="AE60" s="140"/>
      <c r="AF60" s="140"/>
    </row>
    <row r="61" spans="3:32" x14ac:dyDescent="0.25">
      <c r="C61" s="140" t="s">
        <v>386</v>
      </c>
      <c r="D61" s="140">
        <v>0</v>
      </c>
      <c r="E61" s="140">
        <v>0</v>
      </c>
      <c r="F61" s="140">
        <v>0</v>
      </c>
      <c r="G61" s="140">
        <v>1.4E-2</v>
      </c>
      <c r="H61" s="140">
        <v>0</v>
      </c>
      <c r="I61" s="140">
        <v>1.635</v>
      </c>
      <c r="J61" s="140">
        <v>0</v>
      </c>
      <c r="K61" s="140">
        <v>0</v>
      </c>
      <c r="L61" s="140">
        <v>0</v>
      </c>
      <c r="M61" s="140">
        <v>0</v>
      </c>
      <c r="N61" s="140">
        <v>2.1000000000000001E-2</v>
      </c>
      <c r="O61" s="140">
        <v>0</v>
      </c>
      <c r="P61" s="140">
        <v>1.67</v>
      </c>
      <c r="Q61" s="140">
        <v>5.4888223583727712E-2</v>
      </c>
      <c r="S61" s="140"/>
      <c r="T61" s="140"/>
      <c r="U61" s="140"/>
      <c r="V61" s="140"/>
      <c r="W61" s="140"/>
      <c r="X61" s="140"/>
      <c r="Y61" s="140"/>
      <c r="Z61" s="140"/>
      <c r="AA61" s="140"/>
      <c r="AB61" s="140"/>
      <c r="AC61" s="140"/>
      <c r="AD61" s="140"/>
      <c r="AE61" s="140"/>
      <c r="AF61" s="140"/>
    </row>
    <row r="62" spans="3:32" x14ac:dyDescent="0.25">
      <c r="C62" s="140" t="s">
        <v>59</v>
      </c>
      <c r="D62" s="140">
        <v>31.5</v>
      </c>
      <c r="E62" s="140">
        <v>2.282</v>
      </c>
      <c r="F62" s="140">
        <v>125.239</v>
      </c>
      <c r="G62" s="140">
        <v>14.313000000000001</v>
      </c>
      <c r="H62" s="140">
        <v>2.2000000000000002</v>
      </c>
      <c r="I62" s="140">
        <v>187.96700000000001</v>
      </c>
      <c r="J62" s="140">
        <v>5.7930000000000001</v>
      </c>
      <c r="K62" s="140">
        <v>28.257000000000001</v>
      </c>
      <c r="L62" s="140">
        <v>144.62200000000001</v>
      </c>
      <c r="M62" s="140">
        <v>33.021999999999998</v>
      </c>
      <c r="N62" s="140">
        <v>25.576000000000001</v>
      </c>
      <c r="O62" s="140">
        <v>65.972999999999956</v>
      </c>
      <c r="P62" s="140">
        <v>666.74400000000003</v>
      </c>
      <c r="Q62" s="140">
        <v>21.914008230604161</v>
      </c>
      <c r="S62" s="140"/>
      <c r="T62" s="140"/>
      <c r="U62" s="140"/>
      <c r="V62" s="140"/>
      <c r="W62" s="140"/>
      <c r="X62" s="140"/>
      <c r="Y62" s="140"/>
      <c r="Z62" s="140"/>
      <c r="AA62" s="140"/>
      <c r="AB62" s="140"/>
      <c r="AC62" s="140"/>
      <c r="AD62" s="140"/>
      <c r="AE62" s="140"/>
      <c r="AF62" s="140"/>
    </row>
    <row r="63" spans="3:32" x14ac:dyDescent="0.25">
      <c r="C63" s="140" t="s">
        <v>387</v>
      </c>
      <c r="D63" s="140">
        <v>0</v>
      </c>
      <c r="E63" s="140">
        <v>0</v>
      </c>
      <c r="F63" s="140">
        <v>0</v>
      </c>
      <c r="G63" s="140">
        <v>5.0000000000000001E-3</v>
      </c>
      <c r="H63" s="140">
        <v>0</v>
      </c>
      <c r="I63" s="140">
        <v>0.30299999999999999</v>
      </c>
      <c r="J63" s="140">
        <v>0</v>
      </c>
      <c r="K63" s="140">
        <v>0</v>
      </c>
      <c r="L63" s="140">
        <v>0</v>
      </c>
      <c r="M63" s="140">
        <v>0</v>
      </c>
      <c r="N63" s="140">
        <v>0</v>
      </c>
      <c r="O63" s="140">
        <v>4.2670000000000003</v>
      </c>
      <c r="P63" s="140">
        <v>4.5750000000000002</v>
      </c>
      <c r="Q63" s="140">
        <v>0.15036743885961334</v>
      </c>
      <c r="S63" s="140"/>
      <c r="T63" s="140"/>
      <c r="U63" s="140"/>
      <c r="V63" s="140"/>
      <c r="W63" s="140"/>
      <c r="X63" s="140"/>
      <c r="Y63" s="140"/>
      <c r="Z63" s="140"/>
      <c r="AA63" s="140"/>
      <c r="AB63" s="140"/>
      <c r="AC63" s="140"/>
      <c r="AD63" s="140"/>
      <c r="AE63" s="140"/>
      <c r="AF63" s="140"/>
    </row>
    <row r="64" spans="3:32" x14ac:dyDescent="0.25">
      <c r="C64" s="140" t="s">
        <v>388</v>
      </c>
      <c r="D64" s="140">
        <v>0</v>
      </c>
      <c r="E64" s="140">
        <v>0</v>
      </c>
      <c r="F64" s="140">
        <v>0</v>
      </c>
      <c r="G64" s="140">
        <v>0</v>
      </c>
      <c r="H64" s="140">
        <v>0</v>
      </c>
      <c r="I64" s="140">
        <v>0</v>
      </c>
      <c r="J64" s="140">
        <v>0</v>
      </c>
      <c r="K64" s="140">
        <v>0</v>
      </c>
      <c r="L64" s="140">
        <v>0</v>
      </c>
      <c r="M64" s="140">
        <v>0</v>
      </c>
      <c r="N64" s="140">
        <v>0.66</v>
      </c>
      <c r="O64" s="140">
        <v>2.7000000000000024E-2</v>
      </c>
      <c r="P64" s="140">
        <v>0.68700000000000006</v>
      </c>
      <c r="Q64" s="140">
        <v>2.2579766228755054E-2</v>
      </c>
      <c r="S64" s="140"/>
      <c r="T64" s="140"/>
      <c r="U64" s="140"/>
      <c r="V64" s="140"/>
      <c r="W64" s="140"/>
      <c r="X64" s="140"/>
      <c r="Y64" s="140"/>
      <c r="Z64" s="140"/>
      <c r="AA64" s="140"/>
      <c r="AB64" s="140"/>
      <c r="AC64" s="140"/>
      <c r="AD64" s="140"/>
      <c r="AE64" s="140"/>
      <c r="AF64" s="140"/>
    </row>
    <row r="65" spans="3:32" x14ac:dyDescent="0.25">
      <c r="C65" s="140" t="s">
        <v>389</v>
      </c>
      <c r="D65" s="140">
        <v>0</v>
      </c>
      <c r="E65" s="140">
        <v>0</v>
      </c>
      <c r="F65" s="140">
        <v>0</v>
      </c>
      <c r="G65" s="140">
        <v>0</v>
      </c>
      <c r="H65" s="140">
        <v>0</v>
      </c>
      <c r="I65" s="140">
        <v>0</v>
      </c>
      <c r="J65" s="140">
        <v>0</v>
      </c>
      <c r="K65" s="140">
        <v>0</v>
      </c>
      <c r="L65" s="140">
        <v>0</v>
      </c>
      <c r="M65" s="140">
        <v>0</v>
      </c>
      <c r="N65" s="140">
        <v>0</v>
      </c>
      <c r="O65" s="140">
        <v>0.63600000000000001</v>
      </c>
      <c r="P65" s="140">
        <v>0.63600000000000001</v>
      </c>
      <c r="Q65" s="140">
        <v>2.0903539041467561E-2</v>
      </c>
      <c r="S65" s="140"/>
      <c r="T65" s="140"/>
      <c r="U65" s="140"/>
      <c r="V65" s="140"/>
      <c r="W65" s="140"/>
      <c r="X65" s="140"/>
      <c r="Y65" s="140"/>
      <c r="Z65" s="140"/>
      <c r="AA65" s="140"/>
      <c r="AB65" s="140"/>
      <c r="AC65" s="140"/>
      <c r="AD65" s="140"/>
      <c r="AE65" s="140"/>
      <c r="AF65" s="140"/>
    </row>
    <row r="66" spans="3:32" x14ac:dyDescent="0.25">
      <c r="C66" s="140" t="s">
        <v>390</v>
      </c>
      <c r="D66" s="140">
        <v>0</v>
      </c>
      <c r="E66" s="140">
        <v>0</v>
      </c>
      <c r="F66" s="140">
        <v>0</v>
      </c>
      <c r="G66" s="140">
        <v>0</v>
      </c>
      <c r="H66" s="140">
        <v>0</v>
      </c>
      <c r="I66" s="140">
        <v>0</v>
      </c>
      <c r="J66" s="140">
        <v>0</v>
      </c>
      <c r="K66" s="140">
        <v>0</v>
      </c>
      <c r="L66" s="140">
        <v>0</v>
      </c>
      <c r="M66" s="140">
        <v>0</v>
      </c>
      <c r="N66" s="140">
        <v>0</v>
      </c>
      <c r="O66" s="140">
        <v>0.01</v>
      </c>
      <c r="P66" s="140">
        <v>0.01</v>
      </c>
      <c r="Q66" s="140">
        <v>3.2867199750735156E-4</v>
      </c>
      <c r="S66" s="140"/>
      <c r="T66" s="140"/>
      <c r="U66" s="140"/>
      <c r="V66" s="140"/>
      <c r="W66" s="140"/>
      <c r="X66" s="140"/>
      <c r="Y66" s="140"/>
      <c r="Z66" s="140"/>
      <c r="AA66" s="140"/>
      <c r="AB66" s="140"/>
      <c r="AC66" s="140"/>
      <c r="AD66" s="140"/>
      <c r="AE66" s="140"/>
      <c r="AF66" s="140"/>
    </row>
    <row r="67" spans="3:32" x14ac:dyDescent="0.25">
      <c r="C67" s="140" t="s">
        <v>391</v>
      </c>
      <c r="D67" s="140">
        <v>0</v>
      </c>
      <c r="E67" s="140">
        <v>0</v>
      </c>
      <c r="F67" s="140">
        <v>0</v>
      </c>
      <c r="G67" s="140">
        <v>0</v>
      </c>
      <c r="H67" s="140">
        <v>0</v>
      </c>
      <c r="I67" s="140">
        <v>1E-3</v>
      </c>
      <c r="J67" s="140">
        <v>0</v>
      </c>
      <c r="K67" s="140">
        <v>0</v>
      </c>
      <c r="L67" s="140">
        <v>0</v>
      </c>
      <c r="M67" s="140">
        <v>0</v>
      </c>
      <c r="N67" s="140">
        <v>0</v>
      </c>
      <c r="O67" s="140">
        <v>1E-3</v>
      </c>
      <c r="P67" s="140">
        <v>2E-3</v>
      </c>
      <c r="Q67" s="140">
        <v>6.5734399501470321E-5</v>
      </c>
      <c r="S67" s="140"/>
      <c r="T67" s="140"/>
      <c r="U67" s="140"/>
      <c r="V67" s="140"/>
      <c r="W67" s="140"/>
      <c r="X67" s="140"/>
      <c r="Y67" s="140"/>
      <c r="Z67" s="140"/>
      <c r="AA67" s="140"/>
      <c r="AB67" s="140"/>
      <c r="AC67" s="140"/>
      <c r="AD67" s="140"/>
      <c r="AE67" s="140"/>
      <c r="AF67" s="140"/>
    </row>
    <row r="68" spans="3:32" x14ac:dyDescent="0.25">
      <c r="C68" s="140" t="s">
        <v>392</v>
      </c>
      <c r="D68" s="140">
        <v>0</v>
      </c>
      <c r="E68" s="140">
        <v>0</v>
      </c>
      <c r="F68" s="140">
        <v>0</v>
      </c>
      <c r="G68" s="140">
        <v>0</v>
      </c>
      <c r="H68" s="140">
        <v>0</v>
      </c>
      <c r="I68" s="140">
        <v>0</v>
      </c>
      <c r="J68" s="140">
        <v>0</v>
      </c>
      <c r="K68" s="140">
        <v>0</v>
      </c>
      <c r="L68" s="140">
        <v>0</v>
      </c>
      <c r="M68" s="140">
        <v>1E-3</v>
      </c>
      <c r="N68" s="140">
        <v>0</v>
      </c>
      <c r="O68" s="140">
        <v>0</v>
      </c>
      <c r="P68" s="140">
        <v>1E-3</v>
      </c>
      <c r="Q68" s="140">
        <v>3.2867199750735161E-5</v>
      </c>
      <c r="S68" s="140"/>
      <c r="T68" s="140"/>
      <c r="U68" s="140"/>
      <c r="V68" s="140"/>
      <c r="W68" s="140"/>
      <c r="X68" s="140"/>
      <c r="Y68" s="140"/>
      <c r="Z68" s="140"/>
      <c r="AA68" s="140"/>
      <c r="AB68" s="140"/>
      <c r="AC68" s="140"/>
      <c r="AD68" s="140"/>
      <c r="AE68" s="140"/>
      <c r="AF68" s="140"/>
    </row>
    <row r="69" spans="3:32" x14ac:dyDescent="0.25">
      <c r="C69" s="140" t="s">
        <v>393</v>
      </c>
      <c r="D69" s="140">
        <v>31.5</v>
      </c>
      <c r="E69" s="140">
        <v>2.282</v>
      </c>
      <c r="F69" s="140">
        <v>125.239</v>
      </c>
      <c r="G69" s="140">
        <v>14.317</v>
      </c>
      <c r="H69" s="140">
        <v>2.2000000000000002</v>
      </c>
      <c r="I69" s="140">
        <v>188.27199999999999</v>
      </c>
      <c r="J69" s="140">
        <v>5.7930000000000001</v>
      </c>
      <c r="K69" s="140">
        <v>28.257000000000001</v>
      </c>
      <c r="L69" s="140">
        <v>144.62200000000001</v>
      </c>
      <c r="M69" s="140">
        <v>33.023000000000003</v>
      </c>
      <c r="N69" s="140">
        <v>26.234999999999999</v>
      </c>
      <c r="O69" s="140">
        <v>70.91599999999994</v>
      </c>
      <c r="P69" s="140">
        <v>672.65599999999995</v>
      </c>
      <c r="Q69" s="140">
        <v>22.108319115530506</v>
      </c>
      <c r="S69" s="140"/>
      <c r="T69" s="140"/>
      <c r="U69" s="140"/>
      <c r="V69" s="140"/>
      <c r="W69" s="140"/>
      <c r="X69" s="140"/>
      <c r="Y69" s="140"/>
      <c r="Z69" s="140"/>
      <c r="AA69" s="140"/>
      <c r="AB69" s="140"/>
      <c r="AC69" s="140"/>
      <c r="AD69" s="140"/>
      <c r="AE69" s="140"/>
      <c r="AF69" s="140"/>
    </row>
    <row r="70" spans="3:32" x14ac:dyDescent="0.25">
      <c r="C70" s="140" t="s">
        <v>394</v>
      </c>
      <c r="D70" s="140">
        <v>0</v>
      </c>
      <c r="E70" s="140">
        <v>0</v>
      </c>
      <c r="F70" s="140">
        <v>633.50099999999998</v>
      </c>
      <c r="G70" s="140">
        <v>0</v>
      </c>
      <c r="H70" s="140">
        <v>0</v>
      </c>
      <c r="I70" s="140">
        <v>6.2E-2</v>
      </c>
      <c r="J70" s="140">
        <v>0</v>
      </c>
      <c r="K70" s="140">
        <v>0</v>
      </c>
      <c r="L70" s="140">
        <v>0</v>
      </c>
      <c r="M70" s="140">
        <v>0</v>
      </c>
      <c r="N70" s="140">
        <v>0</v>
      </c>
      <c r="O70" s="140">
        <v>2.3100000000000591</v>
      </c>
      <c r="P70" s="140">
        <v>635.87300000000005</v>
      </c>
      <c r="Q70" s="140">
        <v>20.899364907099219</v>
      </c>
      <c r="S70" s="140"/>
      <c r="T70" s="140"/>
      <c r="U70" s="140"/>
      <c r="V70" s="140"/>
      <c r="W70" s="140"/>
      <c r="X70" s="140"/>
      <c r="Y70" s="140"/>
      <c r="Z70" s="140"/>
      <c r="AA70" s="140"/>
      <c r="AB70" s="140"/>
      <c r="AC70" s="140"/>
      <c r="AD70" s="140"/>
      <c r="AE70" s="140"/>
      <c r="AF70" s="140"/>
    </row>
    <row r="71" spans="3:32" x14ac:dyDescent="0.25">
      <c r="C71" s="140" t="s">
        <v>60</v>
      </c>
      <c r="D71" s="140">
        <v>0</v>
      </c>
      <c r="E71" s="140">
        <v>474.74200000000002</v>
      </c>
      <c r="F71" s="140">
        <v>0</v>
      </c>
      <c r="G71" s="140">
        <v>0</v>
      </c>
      <c r="H71" s="140">
        <v>0</v>
      </c>
      <c r="I71" s="140">
        <v>0</v>
      </c>
      <c r="J71" s="140">
        <v>0</v>
      </c>
      <c r="K71" s="140">
        <v>0</v>
      </c>
      <c r="L71" s="140">
        <v>0</v>
      </c>
      <c r="M71" s="140">
        <v>1E-3</v>
      </c>
      <c r="N71" s="140">
        <v>0</v>
      </c>
      <c r="O71" s="140">
        <v>7.0000000000050022E-3</v>
      </c>
      <c r="P71" s="140">
        <v>474.75</v>
      </c>
      <c r="Q71" s="140">
        <v>15.603703081661516</v>
      </c>
      <c r="S71" s="140"/>
      <c r="T71" s="140"/>
      <c r="U71" s="140"/>
      <c r="V71" s="140"/>
      <c r="W71" s="140"/>
      <c r="X71" s="140"/>
      <c r="Y71" s="140"/>
      <c r="Z71" s="140"/>
      <c r="AA71" s="140"/>
      <c r="AB71" s="140"/>
      <c r="AC71" s="140"/>
      <c r="AD71" s="140"/>
      <c r="AE71" s="140"/>
      <c r="AF71" s="140"/>
    </row>
    <row r="72" spans="3:32" x14ac:dyDescent="0.25">
      <c r="C72" s="140" t="s">
        <v>61</v>
      </c>
      <c r="D72" s="140">
        <v>0</v>
      </c>
      <c r="E72" s="140">
        <v>0</v>
      </c>
      <c r="F72" s="140">
        <v>342.358</v>
      </c>
      <c r="G72" s="140">
        <v>7.1050000000000004</v>
      </c>
      <c r="H72" s="140">
        <v>0</v>
      </c>
      <c r="I72" s="140">
        <v>2.4E-2</v>
      </c>
      <c r="J72" s="140">
        <v>0</v>
      </c>
      <c r="K72" s="140">
        <v>0</v>
      </c>
      <c r="L72" s="140">
        <v>0</v>
      </c>
      <c r="M72" s="140">
        <v>0</v>
      </c>
      <c r="N72" s="140">
        <v>0</v>
      </c>
      <c r="O72" s="140">
        <v>4.6229999999999905</v>
      </c>
      <c r="P72" s="140">
        <v>354.11</v>
      </c>
      <c r="Q72" s="140">
        <v>11.638604103732828</v>
      </c>
      <c r="S72" s="140"/>
      <c r="T72" s="140"/>
      <c r="U72" s="140"/>
      <c r="V72" s="140"/>
      <c r="W72" s="140"/>
      <c r="X72" s="140"/>
      <c r="Y72" s="140"/>
      <c r="Z72" s="140"/>
      <c r="AA72" s="140"/>
      <c r="AB72" s="140"/>
      <c r="AC72" s="140"/>
      <c r="AD72" s="140"/>
      <c r="AE72" s="140"/>
      <c r="AF72" s="140"/>
    </row>
    <row r="73" spans="3:32" x14ac:dyDescent="0.25">
      <c r="C73" s="140" t="s">
        <v>62</v>
      </c>
      <c r="D73" s="140">
        <v>0</v>
      </c>
      <c r="E73" s="140">
        <v>0</v>
      </c>
      <c r="F73" s="140">
        <v>89.701999999999998</v>
      </c>
      <c r="G73" s="140">
        <v>0</v>
      </c>
      <c r="H73" s="140">
        <v>0</v>
      </c>
      <c r="I73" s="140">
        <v>0</v>
      </c>
      <c r="J73" s="140">
        <v>0</v>
      </c>
      <c r="K73" s="140">
        <v>0</v>
      </c>
      <c r="L73" s="140">
        <v>0</v>
      </c>
      <c r="M73" s="140">
        <v>0</v>
      </c>
      <c r="N73" s="140">
        <v>0</v>
      </c>
      <c r="O73" s="140">
        <v>0</v>
      </c>
      <c r="P73" s="140">
        <v>89.701999999999998</v>
      </c>
      <c r="Q73" s="140">
        <v>2.9482535520404451</v>
      </c>
      <c r="S73" s="140"/>
      <c r="T73" s="140"/>
      <c r="U73" s="140"/>
      <c r="V73" s="140"/>
      <c r="W73" s="140"/>
      <c r="X73" s="140"/>
      <c r="Y73" s="140"/>
      <c r="Z73" s="140"/>
      <c r="AA73" s="140"/>
      <c r="AB73" s="140"/>
      <c r="AC73" s="140"/>
      <c r="AD73" s="140"/>
      <c r="AE73" s="140"/>
      <c r="AF73" s="140"/>
    </row>
    <row r="74" spans="3:32" x14ac:dyDescent="0.25">
      <c r="C74" s="140" t="s">
        <v>395</v>
      </c>
      <c r="D74" s="140">
        <v>0</v>
      </c>
      <c r="E74" s="140">
        <v>0</v>
      </c>
      <c r="F74" s="140">
        <v>22.143000000000001</v>
      </c>
      <c r="G74" s="140">
        <v>0</v>
      </c>
      <c r="H74" s="140">
        <v>0</v>
      </c>
      <c r="I74" s="140">
        <v>3.0000000000000001E-3</v>
      </c>
      <c r="J74" s="140">
        <v>0</v>
      </c>
      <c r="K74" s="140">
        <v>0</v>
      </c>
      <c r="L74" s="140">
        <v>0</v>
      </c>
      <c r="M74" s="140">
        <v>0</v>
      </c>
      <c r="N74" s="140">
        <v>0</v>
      </c>
      <c r="O74" s="140">
        <v>0</v>
      </c>
      <c r="P74" s="140">
        <v>22.146000000000001</v>
      </c>
      <c r="Q74" s="140">
        <v>0.72787700567978086</v>
      </c>
      <c r="S74" s="140"/>
      <c r="T74" s="140"/>
      <c r="U74" s="140"/>
      <c r="V74" s="140"/>
      <c r="W74" s="140"/>
      <c r="X74" s="140"/>
      <c r="Y74" s="140"/>
      <c r="Z74" s="140"/>
      <c r="AA74" s="140"/>
      <c r="AB74" s="140"/>
      <c r="AC74" s="140"/>
      <c r="AD74" s="140"/>
      <c r="AE74" s="140"/>
      <c r="AF74" s="140"/>
    </row>
    <row r="75" spans="3:32" x14ac:dyDescent="0.25">
      <c r="C75" s="140" t="s">
        <v>396</v>
      </c>
      <c r="D75" s="140">
        <v>0</v>
      </c>
      <c r="E75" s="140">
        <v>0</v>
      </c>
      <c r="F75" s="140">
        <v>8.0879999999999992</v>
      </c>
      <c r="G75" s="140">
        <v>0</v>
      </c>
      <c r="H75" s="140">
        <v>0</v>
      </c>
      <c r="I75" s="140">
        <v>0</v>
      </c>
      <c r="J75" s="140">
        <v>0</v>
      </c>
      <c r="K75" s="140">
        <v>0</v>
      </c>
      <c r="L75" s="140">
        <v>0</v>
      </c>
      <c r="M75" s="140">
        <v>0</v>
      </c>
      <c r="N75" s="140">
        <v>0</v>
      </c>
      <c r="O75" s="140">
        <v>0</v>
      </c>
      <c r="P75" s="140">
        <v>8.0879999999999992</v>
      </c>
      <c r="Q75" s="140">
        <v>0.26582991158394592</v>
      </c>
      <c r="S75" s="140"/>
      <c r="T75" s="140"/>
      <c r="U75" s="140"/>
      <c r="V75" s="140"/>
      <c r="W75" s="140"/>
      <c r="X75" s="140"/>
      <c r="Y75" s="140"/>
      <c r="Z75" s="140"/>
      <c r="AA75" s="140"/>
      <c r="AB75" s="140"/>
      <c r="AC75" s="140"/>
      <c r="AD75" s="140"/>
      <c r="AE75" s="140"/>
      <c r="AF75" s="140"/>
    </row>
    <row r="76" spans="3:32" x14ac:dyDescent="0.25">
      <c r="C76" s="140" t="s">
        <v>397</v>
      </c>
      <c r="D76" s="140">
        <v>0</v>
      </c>
      <c r="E76" s="140">
        <v>0</v>
      </c>
      <c r="F76" s="140">
        <v>7.8940000000000001</v>
      </c>
      <c r="G76" s="140">
        <v>0</v>
      </c>
      <c r="H76" s="140">
        <v>0</v>
      </c>
      <c r="I76" s="140">
        <v>0</v>
      </c>
      <c r="J76" s="140">
        <v>0</v>
      </c>
      <c r="K76" s="140">
        <v>0</v>
      </c>
      <c r="L76" s="140">
        <v>0</v>
      </c>
      <c r="M76" s="140">
        <v>0</v>
      </c>
      <c r="N76" s="140">
        <v>0</v>
      </c>
      <c r="O76" s="140">
        <v>0</v>
      </c>
      <c r="P76" s="140">
        <v>7.8940000000000001</v>
      </c>
      <c r="Q76" s="140">
        <v>0.25945367483230336</v>
      </c>
      <c r="S76" s="140"/>
      <c r="T76" s="140"/>
      <c r="U76" s="140"/>
      <c r="V76" s="140"/>
      <c r="W76" s="140"/>
      <c r="X76" s="140"/>
      <c r="Y76" s="140"/>
      <c r="Z76" s="140"/>
      <c r="AA76" s="140"/>
      <c r="AB76" s="140"/>
      <c r="AC76" s="140"/>
      <c r="AD76" s="140"/>
      <c r="AE76" s="140"/>
      <c r="AF76" s="140"/>
    </row>
    <row r="77" spans="3:32" x14ac:dyDescent="0.25">
      <c r="C77" s="140" t="s">
        <v>398</v>
      </c>
      <c r="D77" s="140">
        <v>0</v>
      </c>
      <c r="E77" s="140">
        <v>0</v>
      </c>
      <c r="F77" s="140">
        <v>4.8730000000000002</v>
      </c>
      <c r="G77" s="140">
        <v>0</v>
      </c>
      <c r="H77" s="140">
        <v>0</v>
      </c>
      <c r="I77" s="140">
        <v>0</v>
      </c>
      <c r="J77" s="140">
        <v>0</v>
      </c>
      <c r="K77" s="140">
        <v>0</v>
      </c>
      <c r="L77" s="140">
        <v>0</v>
      </c>
      <c r="M77" s="140">
        <v>0</v>
      </c>
      <c r="N77" s="140">
        <v>0</v>
      </c>
      <c r="O77" s="140">
        <v>0</v>
      </c>
      <c r="P77" s="140">
        <v>4.8730000000000002</v>
      </c>
      <c r="Q77" s="140">
        <v>0.16016186438533245</v>
      </c>
      <c r="S77" s="140"/>
      <c r="T77" s="140"/>
      <c r="U77" s="140"/>
      <c r="V77" s="140"/>
      <c r="W77" s="140"/>
      <c r="X77" s="140"/>
      <c r="Y77" s="140"/>
      <c r="Z77" s="140"/>
      <c r="AA77" s="140"/>
      <c r="AB77" s="140"/>
      <c r="AC77" s="140"/>
      <c r="AD77" s="140"/>
      <c r="AE77" s="140"/>
      <c r="AF77" s="140"/>
    </row>
    <row r="78" spans="3:32" x14ac:dyDescent="0.25">
      <c r="C78" s="140" t="s">
        <v>399</v>
      </c>
      <c r="D78" s="140">
        <v>0</v>
      </c>
      <c r="E78" s="140">
        <v>0</v>
      </c>
      <c r="F78" s="140">
        <v>0</v>
      </c>
      <c r="G78" s="140">
        <v>0</v>
      </c>
      <c r="H78" s="140">
        <v>0</v>
      </c>
      <c r="I78" s="140">
        <v>0</v>
      </c>
      <c r="J78" s="140">
        <v>0</v>
      </c>
      <c r="K78" s="140">
        <v>0</v>
      </c>
      <c r="L78" s="140">
        <v>0</v>
      </c>
      <c r="M78" s="140">
        <v>0</v>
      </c>
      <c r="N78" s="140">
        <v>0</v>
      </c>
      <c r="O78" s="140">
        <v>1.1719999999999999</v>
      </c>
      <c r="P78" s="140">
        <v>1.1719999999999999</v>
      </c>
      <c r="Q78" s="140">
        <v>3.8520358107861606E-2</v>
      </c>
      <c r="S78" s="140"/>
      <c r="T78" s="140"/>
      <c r="U78" s="140"/>
      <c r="V78" s="140"/>
      <c r="W78" s="140"/>
      <c r="X78" s="140"/>
      <c r="Y78" s="140"/>
      <c r="Z78" s="140"/>
      <c r="AA78" s="140"/>
      <c r="AB78" s="140"/>
      <c r="AC78" s="140"/>
      <c r="AD78" s="140"/>
      <c r="AE78" s="140"/>
      <c r="AF78" s="140"/>
    </row>
    <row r="79" spans="3:32" x14ac:dyDescent="0.25">
      <c r="C79" s="140" t="s">
        <v>400</v>
      </c>
      <c r="D79" s="140">
        <v>0</v>
      </c>
      <c r="E79" s="140">
        <v>0</v>
      </c>
      <c r="F79" s="140">
        <v>0</v>
      </c>
      <c r="G79" s="140">
        <v>0</v>
      </c>
      <c r="H79" s="140">
        <v>0</v>
      </c>
      <c r="I79" s="140">
        <v>2.8000000000000001E-2</v>
      </c>
      <c r="J79" s="140">
        <v>0</v>
      </c>
      <c r="K79" s="140">
        <v>0</v>
      </c>
      <c r="L79" s="140">
        <v>0</v>
      </c>
      <c r="M79" s="140">
        <v>0</v>
      </c>
      <c r="N79" s="140">
        <v>0</v>
      </c>
      <c r="O79" s="140">
        <v>9.8000000000000004E-2</v>
      </c>
      <c r="P79" s="140">
        <v>0.126</v>
      </c>
      <c r="Q79" s="140">
        <v>4.14126716859263E-3</v>
      </c>
      <c r="S79" s="140"/>
      <c r="T79" s="140"/>
      <c r="U79" s="140"/>
      <c r="V79" s="140"/>
      <c r="W79" s="140"/>
      <c r="X79" s="140"/>
      <c r="Y79" s="140"/>
      <c r="Z79" s="140"/>
      <c r="AA79" s="140"/>
      <c r="AB79" s="140"/>
      <c r="AC79" s="140"/>
      <c r="AD79" s="140"/>
      <c r="AE79" s="140"/>
      <c r="AF79" s="140"/>
    </row>
    <row r="80" spans="3:32" x14ac:dyDescent="0.25">
      <c r="C80" s="140" t="s">
        <v>401</v>
      </c>
      <c r="D80" s="140">
        <v>0</v>
      </c>
      <c r="E80" s="140">
        <v>0</v>
      </c>
      <c r="F80" s="140">
        <v>0</v>
      </c>
      <c r="G80" s="140">
        <v>0</v>
      </c>
      <c r="H80" s="140">
        <v>0</v>
      </c>
      <c r="I80" s="140">
        <v>0</v>
      </c>
      <c r="J80" s="140">
        <v>0</v>
      </c>
      <c r="K80" s="140">
        <v>0</v>
      </c>
      <c r="L80" s="140">
        <v>0</v>
      </c>
      <c r="M80" s="140">
        <v>0</v>
      </c>
      <c r="N80" s="140">
        <v>0</v>
      </c>
      <c r="O80" s="140">
        <v>3.5000000000000003E-2</v>
      </c>
      <c r="P80" s="140">
        <v>3.5000000000000003E-2</v>
      </c>
      <c r="Q80" s="140">
        <v>1.1503519912757305E-3</v>
      </c>
      <c r="S80" s="140"/>
      <c r="T80" s="140"/>
      <c r="U80" s="140"/>
      <c r="V80" s="140"/>
      <c r="W80" s="140"/>
      <c r="X80" s="140"/>
      <c r="Y80" s="140"/>
      <c r="Z80" s="140"/>
      <c r="AA80" s="140"/>
      <c r="AB80" s="140"/>
      <c r="AC80" s="140"/>
      <c r="AD80" s="140"/>
      <c r="AE80" s="140"/>
      <c r="AF80" s="140"/>
    </row>
    <row r="81" spans="3:32" x14ac:dyDescent="0.25">
      <c r="C81" s="140" t="s">
        <v>402</v>
      </c>
      <c r="D81" s="140">
        <v>0</v>
      </c>
      <c r="E81" s="140">
        <v>0</v>
      </c>
      <c r="F81" s="140">
        <v>0</v>
      </c>
      <c r="G81" s="140">
        <v>0</v>
      </c>
      <c r="H81" s="140">
        <v>0</v>
      </c>
      <c r="I81" s="140">
        <v>0</v>
      </c>
      <c r="J81" s="140">
        <v>0</v>
      </c>
      <c r="K81" s="140">
        <v>0</v>
      </c>
      <c r="L81" s="140">
        <v>0</v>
      </c>
      <c r="M81" s="140">
        <v>3.0000000000000001E-3</v>
      </c>
      <c r="N81" s="140">
        <v>0</v>
      </c>
      <c r="O81" s="140">
        <v>4.0000000000000001E-3</v>
      </c>
      <c r="P81" s="140">
        <v>7.0000000000000001E-3</v>
      </c>
      <c r="Q81" s="140">
        <v>2.3007039825514609E-4</v>
      </c>
      <c r="S81" s="140"/>
      <c r="T81" s="140"/>
      <c r="U81" s="140"/>
      <c r="V81" s="140"/>
      <c r="W81" s="140"/>
      <c r="X81" s="140"/>
      <c r="Y81" s="140"/>
      <c r="Z81" s="140"/>
      <c r="AA81" s="140"/>
      <c r="AB81" s="140"/>
      <c r="AC81" s="140"/>
      <c r="AD81" s="140"/>
      <c r="AE81" s="140"/>
      <c r="AF81" s="140"/>
    </row>
    <row r="82" spans="3:32" x14ac:dyDescent="0.25">
      <c r="C82" s="140" t="s">
        <v>403</v>
      </c>
      <c r="D82" s="140">
        <v>0</v>
      </c>
      <c r="E82" s="140">
        <v>0</v>
      </c>
      <c r="F82" s="140">
        <v>0</v>
      </c>
      <c r="G82" s="140">
        <v>0</v>
      </c>
      <c r="H82" s="140">
        <v>0</v>
      </c>
      <c r="I82" s="140">
        <v>0</v>
      </c>
      <c r="J82" s="140">
        <v>0</v>
      </c>
      <c r="K82" s="140">
        <v>0</v>
      </c>
      <c r="L82" s="140">
        <v>0</v>
      </c>
      <c r="M82" s="140">
        <v>4.0000000000000001E-3</v>
      </c>
      <c r="N82" s="140">
        <v>0</v>
      </c>
      <c r="O82" s="140">
        <v>0</v>
      </c>
      <c r="P82" s="140">
        <v>4.0000000000000001E-3</v>
      </c>
      <c r="Q82" s="140">
        <v>1.3146879900294064E-4</v>
      </c>
      <c r="S82" s="140"/>
      <c r="T82" s="140"/>
      <c r="U82" s="140"/>
      <c r="V82" s="140"/>
      <c r="W82" s="140"/>
      <c r="X82" s="140"/>
      <c r="Y82" s="140"/>
      <c r="Z82" s="140"/>
      <c r="AA82" s="140"/>
      <c r="AB82" s="140"/>
      <c r="AC82" s="140"/>
      <c r="AD82" s="140"/>
      <c r="AE82" s="140"/>
      <c r="AF82" s="140"/>
    </row>
    <row r="83" spans="3:32" x14ac:dyDescent="0.25">
      <c r="C83" s="140" t="s">
        <v>404</v>
      </c>
      <c r="D83" s="140">
        <v>0</v>
      </c>
      <c r="E83" s="140">
        <v>0</v>
      </c>
      <c r="F83" s="140">
        <v>0</v>
      </c>
      <c r="G83" s="140">
        <v>0</v>
      </c>
      <c r="H83" s="140">
        <v>0</v>
      </c>
      <c r="I83" s="140">
        <v>0</v>
      </c>
      <c r="J83" s="140">
        <v>0</v>
      </c>
      <c r="K83" s="140">
        <v>0</v>
      </c>
      <c r="L83" s="140">
        <v>0</v>
      </c>
      <c r="M83" s="140">
        <v>0</v>
      </c>
      <c r="N83" s="140">
        <v>0</v>
      </c>
      <c r="O83" s="140">
        <v>2E-3</v>
      </c>
      <c r="P83" s="140">
        <v>2E-3</v>
      </c>
      <c r="Q83" s="140">
        <v>6.5734399501470321E-5</v>
      </c>
      <c r="S83" s="140"/>
      <c r="T83" s="140"/>
      <c r="U83" s="140"/>
      <c r="V83" s="140"/>
      <c r="W83" s="140"/>
      <c r="X83" s="140"/>
      <c r="Y83" s="140"/>
      <c r="Z83" s="140"/>
      <c r="AA83" s="140"/>
      <c r="AB83" s="140"/>
      <c r="AC83" s="140"/>
      <c r="AD83" s="140"/>
      <c r="AE83" s="140"/>
      <c r="AF83" s="140"/>
    </row>
    <row r="84" spans="3:32" x14ac:dyDescent="0.25">
      <c r="C84" s="140" t="s">
        <v>405</v>
      </c>
      <c r="D84" s="140">
        <v>0</v>
      </c>
      <c r="E84" s="140">
        <v>0</v>
      </c>
      <c r="F84" s="140">
        <v>0</v>
      </c>
      <c r="G84" s="140">
        <v>0</v>
      </c>
      <c r="H84" s="140">
        <v>0</v>
      </c>
      <c r="I84" s="140">
        <v>0</v>
      </c>
      <c r="J84" s="140">
        <v>0</v>
      </c>
      <c r="K84" s="140">
        <v>0</v>
      </c>
      <c r="L84" s="140">
        <v>0</v>
      </c>
      <c r="M84" s="140">
        <v>0</v>
      </c>
      <c r="N84" s="140">
        <v>0</v>
      </c>
      <c r="O84" s="140">
        <v>1E-3</v>
      </c>
      <c r="P84" s="140">
        <v>1E-3</v>
      </c>
      <c r="Q84" s="140">
        <v>3.2867199750735161E-5</v>
      </c>
      <c r="S84" s="140"/>
      <c r="T84" s="140"/>
      <c r="U84" s="140"/>
      <c r="V84" s="140"/>
      <c r="W84" s="140"/>
      <c r="X84" s="140"/>
      <c r="Y84" s="140"/>
      <c r="Z84" s="140"/>
      <c r="AA84" s="140"/>
      <c r="AB84" s="140"/>
      <c r="AC84" s="140"/>
      <c r="AD84" s="140"/>
      <c r="AE84" s="140"/>
      <c r="AF84" s="140"/>
    </row>
    <row r="85" spans="3:32" x14ac:dyDescent="0.25">
      <c r="C85" s="140" t="s">
        <v>63</v>
      </c>
      <c r="D85" s="140">
        <v>0</v>
      </c>
      <c r="E85" s="140">
        <v>0</v>
      </c>
      <c r="F85" s="140">
        <v>0</v>
      </c>
      <c r="G85" s="140">
        <v>0</v>
      </c>
      <c r="H85" s="140">
        <v>0</v>
      </c>
      <c r="I85" s="140">
        <v>0</v>
      </c>
      <c r="J85" s="140">
        <v>0</v>
      </c>
      <c r="K85" s="140">
        <v>0</v>
      </c>
      <c r="L85" s="140">
        <v>0</v>
      </c>
      <c r="M85" s="140">
        <v>0</v>
      </c>
      <c r="N85" s="140">
        <v>0</v>
      </c>
      <c r="O85" s="140">
        <v>0</v>
      </c>
      <c r="P85" s="140">
        <v>0</v>
      </c>
      <c r="Q85" s="140">
        <v>0</v>
      </c>
      <c r="S85" s="140"/>
      <c r="T85" s="140"/>
      <c r="U85" s="140"/>
      <c r="V85" s="140"/>
      <c r="W85" s="140"/>
      <c r="X85" s="140"/>
      <c r="Y85" s="140"/>
      <c r="Z85" s="140"/>
      <c r="AA85" s="140"/>
      <c r="AB85" s="140"/>
      <c r="AC85" s="140"/>
      <c r="AD85" s="140"/>
      <c r="AE85" s="140"/>
      <c r="AF85" s="140"/>
    </row>
    <row r="86" spans="3:32" x14ac:dyDescent="0.25">
      <c r="C86" s="140" t="s">
        <v>406</v>
      </c>
      <c r="D86" s="140">
        <v>0</v>
      </c>
      <c r="E86" s="140">
        <v>0</v>
      </c>
      <c r="F86" s="140">
        <v>0</v>
      </c>
      <c r="G86" s="140">
        <v>0</v>
      </c>
      <c r="H86" s="140">
        <v>0</v>
      </c>
      <c r="I86" s="140">
        <v>0</v>
      </c>
      <c r="J86" s="140">
        <v>0</v>
      </c>
      <c r="K86" s="140">
        <v>0</v>
      </c>
      <c r="L86" s="140">
        <v>0</v>
      </c>
      <c r="M86" s="140">
        <v>0</v>
      </c>
      <c r="N86" s="140">
        <v>0</v>
      </c>
      <c r="O86" s="140">
        <v>0</v>
      </c>
      <c r="P86" s="140">
        <v>0</v>
      </c>
      <c r="Q86" s="140">
        <v>0</v>
      </c>
      <c r="S86" s="140"/>
      <c r="T86" s="140"/>
      <c r="U86" s="140"/>
      <c r="V86" s="140"/>
      <c r="W86" s="140"/>
      <c r="X86" s="140"/>
      <c r="Y86" s="140"/>
      <c r="Z86" s="140"/>
      <c r="AA86" s="140"/>
      <c r="AB86" s="140"/>
      <c r="AC86" s="140"/>
      <c r="AD86" s="140"/>
      <c r="AE86" s="140"/>
      <c r="AF86" s="140"/>
    </row>
    <row r="87" spans="3:32" x14ac:dyDescent="0.25">
      <c r="C87" s="140" t="s">
        <v>64</v>
      </c>
      <c r="D87" s="140">
        <v>0</v>
      </c>
      <c r="E87" s="140">
        <v>474.74200000000002</v>
      </c>
      <c r="F87" s="140">
        <v>1108.559</v>
      </c>
      <c r="G87" s="140">
        <v>7.1050000000000004</v>
      </c>
      <c r="H87" s="140">
        <v>0</v>
      </c>
      <c r="I87" s="140">
        <v>0.11700000000000001</v>
      </c>
      <c r="J87" s="140">
        <v>0</v>
      </c>
      <c r="K87" s="140">
        <v>0</v>
      </c>
      <c r="L87" s="140">
        <v>0</v>
      </c>
      <c r="M87" s="140">
        <v>8.0000000000000002E-3</v>
      </c>
      <c r="N87" s="140">
        <v>0</v>
      </c>
      <c r="O87" s="140">
        <v>8.2530000000001564</v>
      </c>
      <c r="P87" s="140">
        <v>1598.7840000000001</v>
      </c>
      <c r="Q87" s="140">
        <v>52.547553086279365</v>
      </c>
      <c r="S87" s="140"/>
      <c r="T87" s="140"/>
      <c r="U87" s="140"/>
      <c r="V87" s="140"/>
      <c r="W87" s="140"/>
      <c r="X87" s="140"/>
      <c r="Y87" s="140"/>
      <c r="Z87" s="140"/>
      <c r="AA87" s="140"/>
      <c r="AB87" s="140"/>
      <c r="AC87" s="140"/>
      <c r="AD87" s="140"/>
      <c r="AE87" s="140"/>
      <c r="AF87" s="140"/>
    </row>
    <row r="88" spans="3:32" x14ac:dyDescent="0.25">
      <c r="C88" s="140" t="s">
        <v>65</v>
      </c>
      <c r="D88" s="140">
        <v>0</v>
      </c>
      <c r="E88" s="140">
        <v>0</v>
      </c>
      <c r="F88" s="140">
        <v>183.078</v>
      </c>
      <c r="G88" s="140">
        <v>0</v>
      </c>
      <c r="H88" s="140">
        <v>0</v>
      </c>
      <c r="I88" s="140">
        <v>0</v>
      </c>
      <c r="J88" s="140">
        <v>0</v>
      </c>
      <c r="K88" s="140">
        <v>0</v>
      </c>
      <c r="L88" s="140">
        <v>0</v>
      </c>
      <c r="M88" s="140">
        <v>0</v>
      </c>
      <c r="N88" s="140">
        <v>0.189</v>
      </c>
      <c r="O88" s="140">
        <v>1.0000000000047748E-3</v>
      </c>
      <c r="P88" s="140">
        <v>183.268</v>
      </c>
      <c r="Q88" s="140">
        <v>6.0235059639177306</v>
      </c>
      <c r="S88" s="140"/>
      <c r="T88" s="140"/>
      <c r="U88" s="140"/>
      <c r="V88" s="140"/>
      <c r="W88" s="140"/>
      <c r="X88" s="140"/>
      <c r="Y88" s="140"/>
      <c r="Z88" s="140"/>
      <c r="AA88" s="140"/>
      <c r="AB88" s="140"/>
      <c r="AC88" s="140"/>
      <c r="AD88" s="140"/>
      <c r="AE88" s="140"/>
      <c r="AF88" s="140"/>
    </row>
    <row r="89" spans="3:32" x14ac:dyDescent="0.25">
      <c r="C89" s="140" t="s">
        <v>407</v>
      </c>
      <c r="D89" s="140">
        <v>0</v>
      </c>
      <c r="E89" s="140">
        <v>0</v>
      </c>
      <c r="F89" s="140">
        <v>0</v>
      </c>
      <c r="G89" s="140">
        <v>0</v>
      </c>
      <c r="H89" s="140">
        <v>0</v>
      </c>
      <c r="I89" s="140">
        <v>7.4999999999999997E-2</v>
      </c>
      <c r="J89" s="140">
        <v>0</v>
      </c>
      <c r="K89" s="140">
        <v>0</v>
      </c>
      <c r="L89" s="140">
        <v>0</v>
      </c>
      <c r="M89" s="140">
        <v>0</v>
      </c>
      <c r="N89" s="140">
        <v>0</v>
      </c>
      <c r="O89" s="140">
        <v>9.000000000000008E-3</v>
      </c>
      <c r="P89" s="140">
        <v>8.4000000000000005E-2</v>
      </c>
      <c r="Q89" s="140">
        <v>2.7608447790617536E-3</v>
      </c>
      <c r="S89" s="140"/>
      <c r="T89" s="140"/>
      <c r="U89" s="140"/>
      <c r="V89" s="140"/>
      <c r="W89" s="140"/>
      <c r="X89" s="140"/>
      <c r="Y89" s="140"/>
      <c r="Z89" s="140"/>
      <c r="AA89" s="140"/>
      <c r="AB89" s="140"/>
      <c r="AC89" s="140"/>
      <c r="AD89" s="140"/>
      <c r="AE89" s="140"/>
      <c r="AF89" s="140"/>
    </row>
    <row r="90" spans="3:32" x14ac:dyDescent="0.25">
      <c r="C90" s="140" t="s">
        <v>408</v>
      </c>
      <c r="D90" s="140">
        <v>0</v>
      </c>
      <c r="E90" s="140">
        <v>0</v>
      </c>
      <c r="F90" s="140">
        <v>0</v>
      </c>
      <c r="G90" s="140">
        <v>0</v>
      </c>
      <c r="H90" s="140">
        <v>0</v>
      </c>
      <c r="I90" s="140">
        <v>4.8000000000000001E-2</v>
      </c>
      <c r="J90" s="140">
        <v>0</v>
      </c>
      <c r="K90" s="140">
        <v>0</v>
      </c>
      <c r="L90" s="140">
        <v>0</v>
      </c>
      <c r="M90" s="140">
        <v>1E-3</v>
      </c>
      <c r="N90" s="140">
        <v>0</v>
      </c>
      <c r="O90" s="140">
        <v>2.9999999999999957E-3</v>
      </c>
      <c r="P90" s="140">
        <v>5.1999999999999998E-2</v>
      </c>
      <c r="Q90" s="140">
        <v>1.7090943870382281E-3</v>
      </c>
      <c r="S90" s="140"/>
      <c r="T90" s="140"/>
      <c r="U90" s="140"/>
      <c r="V90" s="140"/>
      <c r="W90" s="140"/>
      <c r="X90" s="140"/>
      <c r="Y90" s="140"/>
      <c r="Z90" s="140"/>
      <c r="AA90" s="140"/>
      <c r="AB90" s="140"/>
      <c r="AC90" s="140"/>
      <c r="AD90" s="140"/>
      <c r="AE90" s="140"/>
      <c r="AF90" s="140"/>
    </row>
    <row r="91" spans="3:32" x14ac:dyDescent="0.25">
      <c r="C91" s="140" t="s">
        <v>409</v>
      </c>
      <c r="D91" s="140">
        <v>0</v>
      </c>
      <c r="E91" s="140">
        <v>0</v>
      </c>
      <c r="F91" s="140">
        <v>0</v>
      </c>
      <c r="G91" s="140">
        <v>0</v>
      </c>
      <c r="H91" s="140">
        <v>0</v>
      </c>
      <c r="I91" s="140">
        <v>3.5000000000000003E-2</v>
      </c>
      <c r="J91" s="140">
        <v>0</v>
      </c>
      <c r="K91" s="140">
        <v>0</v>
      </c>
      <c r="L91" s="140">
        <v>0</v>
      </c>
      <c r="M91" s="140">
        <v>0</v>
      </c>
      <c r="N91" s="140">
        <v>0</v>
      </c>
      <c r="O91" s="140">
        <v>0</v>
      </c>
      <c r="P91" s="140">
        <v>3.5000000000000003E-2</v>
      </c>
      <c r="Q91" s="140">
        <v>1.1503519912757305E-3</v>
      </c>
      <c r="S91" s="140"/>
      <c r="T91" s="140"/>
      <c r="U91" s="140"/>
      <c r="V91" s="140"/>
      <c r="W91" s="140"/>
      <c r="X91" s="140"/>
      <c r="Y91" s="140"/>
      <c r="Z91" s="140"/>
      <c r="AA91" s="140"/>
      <c r="AB91" s="140"/>
      <c r="AC91" s="140"/>
      <c r="AD91" s="140"/>
      <c r="AE91" s="140"/>
      <c r="AF91" s="140"/>
    </row>
    <row r="92" spans="3:32" x14ac:dyDescent="0.25">
      <c r="C92" s="140" t="s">
        <v>410</v>
      </c>
      <c r="D92" s="140">
        <v>0</v>
      </c>
      <c r="E92" s="140">
        <v>0</v>
      </c>
      <c r="F92" s="140">
        <v>0</v>
      </c>
      <c r="G92" s="140">
        <v>0</v>
      </c>
      <c r="H92" s="140">
        <v>0</v>
      </c>
      <c r="I92" s="140">
        <v>2.3E-2</v>
      </c>
      <c r="J92" s="140">
        <v>0</v>
      </c>
      <c r="K92" s="140">
        <v>0</v>
      </c>
      <c r="L92" s="140">
        <v>0</v>
      </c>
      <c r="M92" s="140">
        <v>0</v>
      </c>
      <c r="N92" s="140">
        <v>0</v>
      </c>
      <c r="O92" s="140">
        <v>0</v>
      </c>
      <c r="P92" s="140">
        <v>2.3E-2</v>
      </c>
      <c r="Q92" s="140">
        <v>7.5594559426690852E-4</v>
      </c>
      <c r="S92" s="140"/>
      <c r="T92" s="140"/>
      <c r="U92" s="140"/>
      <c r="V92" s="140"/>
      <c r="W92" s="140"/>
      <c r="X92" s="140"/>
      <c r="Y92" s="140"/>
      <c r="Z92" s="140"/>
      <c r="AA92" s="140"/>
      <c r="AB92" s="140"/>
      <c r="AC92" s="140"/>
      <c r="AD92" s="140"/>
      <c r="AE92" s="140"/>
      <c r="AF92" s="140"/>
    </row>
    <row r="93" spans="3:32" x14ac:dyDescent="0.25">
      <c r="C93" s="140" t="s">
        <v>411</v>
      </c>
      <c r="D93" s="140">
        <v>0</v>
      </c>
      <c r="E93" s="140">
        <v>1E-3</v>
      </c>
      <c r="F93" s="140">
        <v>0</v>
      </c>
      <c r="G93" s="140">
        <v>0</v>
      </c>
      <c r="H93" s="140">
        <v>0</v>
      </c>
      <c r="I93" s="140">
        <v>8.9999999999999993E-3</v>
      </c>
      <c r="J93" s="140">
        <v>0</v>
      </c>
      <c r="K93" s="140">
        <v>0</v>
      </c>
      <c r="L93" s="140">
        <v>0</v>
      </c>
      <c r="M93" s="140">
        <v>1E-3</v>
      </c>
      <c r="N93" s="140">
        <v>0</v>
      </c>
      <c r="O93" s="140">
        <v>6.9999999999999993E-3</v>
      </c>
      <c r="P93" s="140">
        <v>1.7999999999999999E-2</v>
      </c>
      <c r="Q93" s="140">
        <v>5.916095955132328E-4</v>
      </c>
      <c r="S93" s="140"/>
      <c r="T93" s="140"/>
      <c r="U93" s="140"/>
      <c r="V93" s="140"/>
      <c r="W93" s="140"/>
      <c r="X93" s="140"/>
      <c r="Y93" s="140"/>
      <c r="Z93" s="140"/>
      <c r="AA93" s="140"/>
      <c r="AB93" s="140"/>
      <c r="AC93" s="140"/>
      <c r="AD93" s="140"/>
      <c r="AE93" s="140"/>
      <c r="AF93" s="140"/>
    </row>
    <row r="94" spans="3:32" x14ac:dyDescent="0.25">
      <c r="C94" s="140" t="s">
        <v>412</v>
      </c>
      <c r="D94" s="140">
        <v>0</v>
      </c>
      <c r="E94" s="140">
        <v>0</v>
      </c>
      <c r="F94" s="140">
        <v>0</v>
      </c>
      <c r="G94" s="140">
        <v>0</v>
      </c>
      <c r="H94" s="140">
        <v>0</v>
      </c>
      <c r="I94" s="140">
        <v>0</v>
      </c>
      <c r="J94" s="140">
        <v>0</v>
      </c>
      <c r="K94" s="140">
        <v>0</v>
      </c>
      <c r="L94" s="140">
        <v>0</v>
      </c>
      <c r="M94" s="140">
        <v>0</v>
      </c>
      <c r="N94" s="140">
        <v>0</v>
      </c>
      <c r="O94" s="140">
        <v>3.0000000000000001E-3</v>
      </c>
      <c r="P94" s="140">
        <v>3.0000000000000001E-3</v>
      </c>
      <c r="Q94" s="140">
        <v>9.8601599252205475E-5</v>
      </c>
      <c r="S94" s="140"/>
      <c r="T94" s="140"/>
      <c r="U94" s="140"/>
      <c r="V94" s="140"/>
      <c r="W94" s="140"/>
      <c r="X94" s="140"/>
      <c r="Y94" s="140"/>
      <c r="Z94" s="140"/>
      <c r="AA94" s="140"/>
      <c r="AB94" s="140"/>
      <c r="AC94" s="140"/>
      <c r="AD94" s="140"/>
      <c r="AE94" s="140"/>
      <c r="AF94" s="140"/>
    </row>
    <row r="95" spans="3:32" x14ac:dyDescent="0.25">
      <c r="C95" s="140" t="s">
        <v>413</v>
      </c>
      <c r="D95" s="140">
        <v>0</v>
      </c>
      <c r="E95" s="140">
        <v>0</v>
      </c>
      <c r="F95" s="140">
        <v>0</v>
      </c>
      <c r="G95" s="140">
        <v>0</v>
      </c>
      <c r="H95" s="140">
        <v>0</v>
      </c>
      <c r="I95" s="140">
        <v>0</v>
      </c>
      <c r="J95" s="140">
        <v>0</v>
      </c>
      <c r="K95" s="140">
        <v>0</v>
      </c>
      <c r="L95" s="140">
        <v>0</v>
      </c>
      <c r="M95" s="140">
        <v>0</v>
      </c>
      <c r="N95" s="140">
        <v>0</v>
      </c>
      <c r="O95" s="140">
        <v>2E-3</v>
      </c>
      <c r="P95" s="140">
        <v>2E-3</v>
      </c>
      <c r="Q95" s="140">
        <v>6.5734399501470321E-5</v>
      </c>
      <c r="S95" s="140"/>
      <c r="T95" s="140"/>
      <c r="U95" s="140"/>
      <c r="V95" s="140"/>
      <c r="W95" s="140"/>
      <c r="X95" s="140"/>
      <c r="Y95" s="140"/>
      <c r="Z95" s="140"/>
      <c r="AA95" s="140"/>
      <c r="AB95" s="140"/>
      <c r="AC95" s="140"/>
      <c r="AD95" s="140"/>
      <c r="AE95" s="140"/>
      <c r="AF95" s="140"/>
    </row>
    <row r="96" spans="3:32" x14ac:dyDescent="0.25">
      <c r="C96" s="140" t="s">
        <v>414</v>
      </c>
      <c r="D96" s="140">
        <v>0</v>
      </c>
      <c r="E96" s="140">
        <v>0</v>
      </c>
      <c r="F96" s="140">
        <v>0</v>
      </c>
      <c r="G96" s="140">
        <v>0</v>
      </c>
      <c r="H96" s="140">
        <v>0</v>
      </c>
      <c r="I96" s="140">
        <v>0</v>
      </c>
      <c r="J96" s="140">
        <v>0</v>
      </c>
      <c r="K96" s="140">
        <v>0</v>
      </c>
      <c r="L96" s="140">
        <v>0</v>
      </c>
      <c r="M96" s="140">
        <v>0</v>
      </c>
      <c r="N96" s="140">
        <v>0</v>
      </c>
      <c r="O96" s="140">
        <v>1E-3</v>
      </c>
      <c r="P96" s="140">
        <v>1E-3</v>
      </c>
      <c r="Q96" s="140">
        <v>3.2867199750735161E-5</v>
      </c>
      <c r="S96" s="140"/>
      <c r="T96" s="140"/>
      <c r="U96" s="140"/>
      <c r="V96" s="140"/>
      <c r="W96" s="140"/>
      <c r="X96" s="140"/>
      <c r="Y96" s="140"/>
      <c r="Z96" s="140"/>
      <c r="AA96" s="140"/>
      <c r="AB96" s="140"/>
      <c r="AC96" s="140"/>
      <c r="AD96" s="140"/>
      <c r="AE96" s="140"/>
      <c r="AF96" s="140"/>
    </row>
    <row r="97" spans="3:32" x14ac:dyDescent="0.25">
      <c r="C97" s="140" t="s">
        <v>415</v>
      </c>
      <c r="D97" s="140">
        <v>0</v>
      </c>
      <c r="E97" s="140">
        <v>0</v>
      </c>
      <c r="F97" s="140">
        <v>0</v>
      </c>
      <c r="G97" s="140">
        <v>0</v>
      </c>
      <c r="H97" s="140">
        <v>0</v>
      </c>
      <c r="I97" s="140">
        <v>0</v>
      </c>
      <c r="J97" s="140">
        <v>0</v>
      </c>
      <c r="K97" s="140">
        <v>0</v>
      </c>
      <c r="L97" s="140">
        <v>0</v>
      </c>
      <c r="M97" s="140">
        <v>0</v>
      </c>
      <c r="N97" s="140">
        <v>0</v>
      </c>
      <c r="O97" s="140">
        <v>1E-3</v>
      </c>
      <c r="P97" s="140">
        <v>1E-3</v>
      </c>
      <c r="Q97" s="140">
        <v>3.2867199750735161E-5</v>
      </c>
      <c r="S97" s="140"/>
      <c r="T97" s="140"/>
      <c r="U97" s="140"/>
      <c r="V97" s="140"/>
      <c r="W97" s="140"/>
      <c r="X97" s="140"/>
      <c r="Y97" s="140"/>
      <c r="Z97" s="140"/>
      <c r="AA97" s="140"/>
      <c r="AB97" s="140"/>
      <c r="AC97" s="140"/>
      <c r="AD97" s="140"/>
      <c r="AE97" s="140"/>
      <c r="AF97" s="140"/>
    </row>
    <row r="98" spans="3:32" x14ac:dyDescent="0.25">
      <c r="C98" s="140" t="s">
        <v>416</v>
      </c>
      <c r="D98" s="140">
        <v>0</v>
      </c>
      <c r="E98" s="140">
        <v>0</v>
      </c>
      <c r="F98" s="140">
        <v>0</v>
      </c>
      <c r="G98" s="140">
        <v>0</v>
      </c>
      <c r="H98" s="140">
        <v>0</v>
      </c>
      <c r="I98" s="140">
        <v>0</v>
      </c>
      <c r="J98" s="140">
        <v>0</v>
      </c>
      <c r="K98" s="140">
        <v>0</v>
      </c>
      <c r="L98" s="140">
        <v>0</v>
      </c>
      <c r="M98" s="140">
        <v>0</v>
      </c>
      <c r="N98" s="140">
        <v>0</v>
      </c>
      <c r="O98" s="140">
        <v>0</v>
      </c>
      <c r="P98" s="140">
        <v>0</v>
      </c>
      <c r="Q98" s="140">
        <v>0</v>
      </c>
      <c r="S98" s="140"/>
      <c r="T98" s="140"/>
      <c r="U98" s="140"/>
      <c r="V98" s="140"/>
      <c r="W98" s="140"/>
      <c r="X98" s="140"/>
      <c r="Y98" s="140"/>
      <c r="Z98" s="140"/>
      <c r="AA98" s="140"/>
      <c r="AB98" s="140"/>
      <c r="AC98" s="140"/>
      <c r="AD98" s="140"/>
      <c r="AE98" s="140"/>
      <c r="AF98" s="140"/>
    </row>
    <row r="99" spans="3:32" x14ac:dyDescent="0.25">
      <c r="C99" s="140" t="s">
        <v>417</v>
      </c>
      <c r="D99" s="140">
        <v>0</v>
      </c>
      <c r="E99" s="140">
        <v>0</v>
      </c>
      <c r="F99" s="140">
        <v>0</v>
      </c>
      <c r="G99" s="140">
        <v>0</v>
      </c>
      <c r="H99" s="140">
        <v>0</v>
      </c>
      <c r="I99" s="140">
        <v>0</v>
      </c>
      <c r="J99" s="140">
        <v>0</v>
      </c>
      <c r="K99" s="140">
        <v>0</v>
      </c>
      <c r="L99" s="140">
        <v>0</v>
      </c>
      <c r="M99" s="140">
        <v>0</v>
      </c>
      <c r="N99" s="140">
        <v>0</v>
      </c>
      <c r="O99" s="140">
        <v>0</v>
      </c>
      <c r="P99" s="140">
        <v>0</v>
      </c>
      <c r="Q99" s="140">
        <v>0</v>
      </c>
      <c r="S99" s="140"/>
      <c r="T99" s="140"/>
      <c r="U99" s="140"/>
      <c r="V99" s="140"/>
      <c r="W99" s="140"/>
      <c r="X99" s="140"/>
      <c r="Y99" s="140"/>
      <c r="Z99" s="140"/>
      <c r="AA99" s="140"/>
      <c r="AB99" s="140"/>
      <c r="AC99" s="140"/>
      <c r="AD99" s="140"/>
      <c r="AE99" s="140"/>
      <c r="AF99" s="140"/>
    </row>
    <row r="100" spans="3:32" x14ac:dyDescent="0.25">
      <c r="C100" s="140" t="s">
        <v>418</v>
      </c>
      <c r="D100" s="140">
        <v>0</v>
      </c>
      <c r="E100" s="140">
        <v>0</v>
      </c>
      <c r="F100" s="140">
        <v>0</v>
      </c>
      <c r="G100" s="140">
        <v>0</v>
      </c>
      <c r="H100" s="140">
        <v>0</v>
      </c>
      <c r="I100" s="140">
        <v>0</v>
      </c>
      <c r="J100" s="140">
        <v>0</v>
      </c>
      <c r="K100" s="140">
        <v>0</v>
      </c>
      <c r="L100" s="140">
        <v>0</v>
      </c>
      <c r="M100" s="140">
        <v>0</v>
      </c>
      <c r="N100" s="140">
        <v>0</v>
      </c>
      <c r="O100" s="140">
        <v>0</v>
      </c>
      <c r="P100" s="140">
        <v>0</v>
      </c>
      <c r="Q100" s="140">
        <v>0</v>
      </c>
      <c r="S100" s="140"/>
      <c r="T100" s="140"/>
      <c r="U100" s="140"/>
      <c r="V100" s="140"/>
      <c r="W100" s="140"/>
      <c r="X100" s="140"/>
      <c r="Y100" s="140"/>
      <c r="Z100" s="140"/>
      <c r="AA100" s="140"/>
      <c r="AB100" s="140"/>
      <c r="AC100" s="140"/>
      <c r="AD100" s="140"/>
      <c r="AE100" s="140"/>
      <c r="AF100" s="140"/>
    </row>
    <row r="101" spans="3:32" x14ac:dyDescent="0.25">
      <c r="C101" s="140" t="s">
        <v>67</v>
      </c>
      <c r="D101" s="140">
        <v>0</v>
      </c>
      <c r="E101" s="140">
        <v>0</v>
      </c>
      <c r="F101" s="140">
        <v>0</v>
      </c>
      <c r="G101" s="140">
        <v>0</v>
      </c>
      <c r="H101" s="140">
        <v>0</v>
      </c>
      <c r="I101" s="140">
        <v>0</v>
      </c>
      <c r="J101" s="140">
        <v>0</v>
      </c>
      <c r="K101" s="140">
        <v>0</v>
      </c>
      <c r="L101" s="140">
        <v>0</v>
      </c>
      <c r="M101" s="140">
        <v>0</v>
      </c>
      <c r="N101" s="140">
        <v>0</v>
      </c>
      <c r="O101" s="140">
        <v>0</v>
      </c>
      <c r="P101" s="140">
        <v>0</v>
      </c>
      <c r="Q101" s="140">
        <v>0</v>
      </c>
      <c r="S101" s="140"/>
      <c r="T101" s="140"/>
      <c r="U101" s="140"/>
      <c r="V101" s="140"/>
      <c r="W101" s="140"/>
      <c r="X101" s="140"/>
      <c r="Y101" s="140"/>
      <c r="Z101" s="140"/>
      <c r="AA101" s="140"/>
      <c r="AB101" s="140"/>
      <c r="AC101" s="140"/>
      <c r="AD101" s="140"/>
      <c r="AE101" s="140"/>
      <c r="AF101" s="140"/>
    </row>
    <row r="102" spans="3:32" x14ac:dyDescent="0.25">
      <c r="C102" s="140" t="s">
        <v>419</v>
      </c>
      <c r="D102" s="140">
        <v>0</v>
      </c>
      <c r="E102" s="140">
        <v>0</v>
      </c>
      <c r="F102" s="140">
        <v>0</v>
      </c>
      <c r="G102" s="140">
        <v>0</v>
      </c>
      <c r="H102" s="140">
        <v>0</v>
      </c>
      <c r="I102" s="140">
        <v>0</v>
      </c>
      <c r="J102" s="140">
        <v>0</v>
      </c>
      <c r="K102" s="140">
        <v>0</v>
      </c>
      <c r="L102" s="140">
        <v>0</v>
      </c>
      <c r="M102" s="140">
        <v>0</v>
      </c>
      <c r="N102" s="140">
        <v>0</v>
      </c>
      <c r="O102" s="140">
        <v>0</v>
      </c>
      <c r="P102" s="140">
        <v>0</v>
      </c>
      <c r="Q102" s="140">
        <v>0</v>
      </c>
      <c r="S102" s="140"/>
      <c r="T102" s="140"/>
      <c r="U102" s="140"/>
      <c r="V102" s="140"/>
      <c r="W102" s="140"/>
      <c r="X102" s="140"/>
      <c r="Y102" s="140"/>
      <c r="Z102" s="140"/>
      <c r="AA102" s="140"/>
      <c r="AB102" s="140"/>
      <c r="AC102" s="140"/>
      <c r="AD102" s="140"/>
      <c r="AE102" s="140"/>
      <c r="AF102" s="140"/>
    </row>
    <row r="103" spans="3:32" x14ac:dyDescent="0.25">
      <c r="C103" s="140" t="s">
        <v>68</v>
      </c>
      <c r="D103" s="140">
        <v>0</v>
      </c>
      <c r="E103" s="140">
        <v>1E-3</v>
      </c>
      <c r="F103" s="140">
        <v>183.078</v>
      </c>
      <c r="G103" s="140">
        <v>0</v>
      </c>
      <c r="H103" s="140">
        <v>0</v>
      </c>
      <c r="I103" s="140">
        <v>0.19</v>
      </c>
      <c r="J103" s="140">
        <v>0</v>
      </c>
      <c r="K103" s="140">
        <v>0</v>
      </c>
      <c r="L103" s="140">
        <v>0</v>
      </c>
      <c r="M103" s="140">
        <v>2E-3</v>
      </c>
      <c r="N103" s="140">
        <v>0.189</v>
      </c>
      <c r="O103" s="140">
        <v>2.6999999999986812E-2</v>
      </c>
      <c r="P103" s="140">
        <v>183.48699999999999</v>
      </c>
      <c r="Q103" s="140">
        <v>6.0307038806631414</v>
      </c>
      <c r="S103" s="140"/>
      <c r="T103" s="140"/>
      <c r="U103" s="140"/>
      <c r="V103" s="140"/>
      <c r="W103" s="140"/>
      <c r="X103" s="140"/>
      <c r="Y103" s="140"/>
      <c r="Z103" s="140"/>
      <c r="AA103" s="140"/>
      <c r="AB103" s="140"/>
      <c r="AC103" s="140"/>
      <c r="AD103" s="140"/>
      <c r="AE103" s="140"/>
      <c r="AF103" s="140"/>
    </row>
    <row r="104" spans="3:32" x14ac:dyDescent="0.25">
      <c r="C104" s="140" t="s">
        <v>69</v>
      </c>
      <c r="D104" s="140">
        <v>0</v>
      </c>
      <c r="E104" s="140">
        <v>464.28</v>
      </c>
      <c r="F104" s="140">
        <v>0</v>
      </c>
      <c r="G104" s="140">
        <v>0</v>
      </c>
      <c r="H104" s="140">
        <v>0</v>
      </c>
      <c r="I104" s="140">
        <v>1E-3</v>
      </c>
      <c r="J104" s="140">
        <v>0</v>
      </c>
      <c r="K104" s="140">
        <v>0</v>
      </c>
      <c r="L104" s="140">
        <v>0</v>
      </c>
      <c r="M104" s="140">
        <v>0</v>
      </c>
      <c r="N104" s="140">
        <v>0</v>
      </c>
      <c r="O104" s="140">
        <v>9.9000000000046384E-2</v>
      </c>
      <c r="P104" s="140">
        <v>464.38</v>
      </c>
      <c r="Q104" s="140">
        <v>15.262870220246391</v>
      </c>
      <c r="S104" s="140"/>
      <c r="T104" s="140"/>
      <c r="U104" s="140"/>
      <c r="V104" s="140"/>
      <c r="W104" s="140"/>
      <c r="X104" s="140"/>
      <c r="Y104" s="140"/>
      <c r="Z104" s="140"/>
      <c r="AA104" s="140"/>
      <c r="AB104" s="140"/>
      <c r="AC104" s="140"/>
      <c r="AD104" s="140"/>
      <c r="AE104" s="140"/>
      <c r="AF104" s="140"/>
    </row>
    <row r="105" spans="3:32" x14ac:dyDescent="0.25">
      <c r="C105" s="140" t="s">
        <v>420</v>
      </c>
      <c r="D105" s="140">
        <v>0</v>
      </c>
      <c r="E105" s="140">
        <v>0</v>
      </c>
      <c r="F105" s="140">
        <v>66.114999999999995</v>
      </c>
      <c r="G105" s="140">
        <v>4.0000000000000001E-3</v>
      </c>
      <c r="H105" s="140">
        <v>0</v>
      </c>
      <c r="I105" s="140">
        <v>0.88900000000000001</v>
      </c>
      <c r="J105" s="140">
        <v>0</v>
      </c>
      <c r="K105" s="140">
        <v>0</v>
      </c>
      <c r="L105" s="140">
        <v>0</v>
      </c>
      <c r="M105" s="140">
        <v>0.03</v>
      </c>
      <c r="N105" s="140">
        <v>5.5E-2</v>
      </c>
      <c r="O105" s="140">
        <v>0.25</v>
      </c>
      <c r="P105" s="140">
        <v>67.343000000000004</v>
      </c>
      <c r="Q105" s="140">
        <v>2.213375832813758</v>
      </c>
      <c r="S105" s="140"/>
      <c r="T105" s="140"/>
      <c r="U105" s="140"/>
      <c r="V105" s="140"/>
      <c r="W105" s="140"/>
      <c r="X105" s="140"/>
      <c r="Y105" s="140"/>
      <c r="Z105" s="140"/>
      <c r="AA105" s="140"/>
      <c r="AB105" s="140"/>
      <c r="AC105" s="140"/>
      <c r="AD105" s="140"/>
      <c r="AE105" s="140"/>
      <c r="AF105" s="140"/>
    </row>
    <row r="106" spans="3:32" x14ac:dyDescent="0.25">
      <c r="C106" s="140" t="s">
        <v>78</v>
      </c>
      <c r="D106" s="140">
        <v>0</v>
      </c>
      <c r="E106" s="140">
        <v>39.033000000000001</v>
      </c>
      <c r="F106" s="140">
        <v>0</v>
      </c>
      <c r="G106" s="140">
        <v>0</v>
      </c>
      <c r="H106" s="140">
        <v>0</v>
      </c>
      <c r="I106" s="140">
        <v>0</v>
      </c>
      <c r="J106" s="140">
        <v>0</v>
      </c>
      <c r="K106" s="140">
        <v>0</v>
      </c>
      <c r="L106" s="140">
        <v>0</v>
      </c>
      <c r="M106" s="140">
        <v>0</v>
      </c>
      <c r="N106" s="140">
        <v>0</v>
      </c>
      <c r="O106" s="140">
        <v>0</v>
      </c>
      <c r="P106" s="140">
        <v>39.033000000000001</v>
      </c>
      <c r="Q106" s="140">
        <v>1.2829054078704454</v>
      </c>
      <c r="S106" s="140"/>
      <c r="T106" s="140"/>
      <c r="U106" s="140"/>
      <c r="V106" s="140"/>
      <c r="W106" s="140"/>
      <c r="X106" s="140"/>
      <c r="Y106" s="140"/>
      <c r="Z106" s="140"/>
      <c r="AA106" s="140"/>
      <c r="AB106" s="140"/>
      <c r="AC106" s="140"/>
      <c r="AD106" s="140"/>
      <c r="AE106" s="140"/>
      <c r="AF106" s="140"/>
    </row>
    <row r="107" spans="3:32" x14ac:dyDescent="0.25">
      <c r="C107" s="140" t="s">
        <v>421</v>
      </c>
      <c r="D107" s="140">
        <v>0</v>
      </c>
      <c r="E107" s="140">
        <v>0</v>
      </c>
      <c r="F107" s="140">
        <v>12.288</v>
      </c>
      <c r="G107" s="140">
        <v>4.0000000000000001E-3</v>
      </c>
      <c r="H107" s="140">
        <v>0</v>
      </c>
      <c r="I107" s="140">
        <v>0</v>
      </c>
      <c r="J107" s="140">
        <v>0</v>
      </c>
      <c r="K107" s="140">
        <v>0</v>
      </c>
      <c r="L107" s="140">
        <v>0</v>
      </c>
      <c r="M107" s="140">
        <v>7.0000000000000001E-3</v>
      </c>
      <c r="N107" s="140">
        <v>0</v>
      </c>
      <c r="O107" s="140">
        <v>0.78200000000000003</v>
      </c>
      <c r="P107" s="140">
        <v>13.081</v>
      </c>
      <c r="Q107" s="140">
        <v>0.42993583993936652</v>
      </c>
      <c r="S107" s="140"/>
      <c r="T107" s="140"/>
      <c r="U107" s="140"/>
      <c r="V107" s="140"/>
      <c r="W107" s="140"/>
      <c r="X107" s="140"/>
      <c r="Y107" s="140"/>
      <c r="Z107" s="140"/>
      <c r="AA107" s="140"/>
      <c r="AB107" s="140"/>
      <c r="AC107" s="140"/>
      <c r="AD107" s="140"/>
      <c r="AE107" s="140"/>
      <c r="AF107" s="140"/>
    </row>
    <row r="108" spans="3:32" x14ac:dyDescent="0.25">
      <c r="C108" s="140" t="s">
        <v>70</v>
      </c>
      <c r="D108" s="140">
        <v>0</v>
      </c>
      <c r="E108" s="140">
        <v>0</v>
      </c>
      <c r="F108" s="140">
        <v>3.47</v>
      </c>
      <c r="G108" s="140">
        <v>0</v>
      </c>
      <c r="H108" s="140">
        <v>0</v>
      </c>
      <c r="I108" s="140">
        <v>0</v>
      </c>
      <c r="J108" s="140">
        <v>0</v>
      </c>
      <c r="K108" s="140">
        <v>0</v>
      </c>
      <c r="L108" s="140">
        <v>0</v>
      </c>
      <c r="M108" s="140">
        <v>2E-3</v>
      </c>
      <c r="N108" s="140">
        <v>0</v>
      </c>
      <c r="O108" s="140">
        <v>9.9999999999988987E-4</v>
      </c>
      <c r="P108" s="140">
        <v>3.4729999999999999</v>
      </c>
      <c r="Q108" s="140">
        <v>0.1141477847343032</v>
      </c>
      <c r="S108" s="140"/>
      <c r="T108" s="140"/>
      <c r="U108" s="140"/>
      <c r="V108" s="140"/>
      <c r="W108" s="140"/>
      <c r="X108" s="140"/>
      <c r="Y108" s="140"/>
      <c r="Z108" s="140"/>
      <c r="AA108" s="140"/>
      <c r="AB108" s="140"/>
      <c r="AC108" s="140"/>
      <c r="AD108" s="140"/>
      <c r="AE108" s="140"/>
      <c r="AF108" s="140"/>
    </row>
    <row r="109" spans="3:32" x14ac:dyDescent="0.25">
      <c r="C109" s="140" t="s">
        <v>422</v>
      </c>
      <c r="D109" s="140">
        <v>0</v>
      </c>
      <c r="E109" s="140">
        <v>0</v>
      </c>
      <c r="F109" s="140">
        <v>0</v>
      </c>
      <c r="G109" s="140">
        <v>0</v>
      </c>
      <c r="H109" s="140">
        <v>0</v>
      </c>
      <c r="I109" s="140">
        <v>0.23400000000000001</v>
      </c>
      <c r="J109" s="140">
        <v>0</v>
      </c>
      <c r="K109" s="140">
        <v>6.0000000000000001E-3</v>
      </c>
      <c r="L109" s="140">
        <v>0</v>
      </c>
      <c r="M109" s="140">
        <v>0</v>
      </c>
      <c r="N109" s="140">
        <v>0</v>
      </c>
      <c r="O109" s="140">
        <v>9.9999999999997313E-4</v>
      </c>
      <c r="P109" s="140">
        <v>0.24099999999999999</v>
      </c>
      <c r="Q109" s="140">
        <v>7.9209951399271724E-3</v>
      </c>
      <c r="S109" s="140"/>
      <c r="T109" s="140"/>
      <c r="U109" s="140"/>
      <c r="V109" s="140"/>
      <c r="W109" s="140"/>
      <c r="X109" s="140"/>
      <c r="Y109" s="140"/>
      <c r="Z109" s="140"/>
      <c r="AA109" s="140"/>
      <c r="AB109" s="140"/>
      <c r="AC109" s="140"/>
      <c r="AD109" s="140"/>
      <c r="AE109" s="140"/>
      <c r="AF109" s="140"/>
    </row>
    <row r="110" spans="3:32" x14ac:dyDescent="0.25">
      <c r="C110" s="140" t="s">
        <v>423</v>
      </c>
      <c r="D110" s="140">
        <v>0</v>
      </c>
      <c r="E110" s="140">
        <v>0</v>
      </c>
      <c r="F110" s="140">
        <v>0</v>
      </c>
      <c r="G110" s="140">
        <v>0</v>
      </c>
      <c r="H110" s="140">
        <v>0</v>
      </c>
      <c r="I110" s="140">
        <v>0</v>
      </c>
      <c r="J110" s="140">
        <v>0</v>
      </c>
      <c r="K110" s="140">
        <v>0</v>
      </c>
      <c r="L110" s="140">
        <v>0</v>
      </c>
      <c r="M110" s="140">
        <v>0</v>
      </c>
      <c r="N110" s="140">
        <v>0</v>
      </c>
      <c r="O110" s="140">
        <v>4.4999999999999998E-2</v>
      </c>
      <c r="P110" s="140">
        <v>4.4999999999999998E-2</v>
      </c>
      <c r="Q110" s="140">
        <v>1.479023988783082E-3</v>
      </c>
      <c r="S110" s="140"/>
      <c r="T110" s="140"/>
      <c r="U110" s="140"/>
      <c r="V110" s="140"/>
      <c r="W110" s="140"/>
      <c r="X110" s="140"/>
      <c r="Y110" s="140"/>
      <c r="Z110" s="140"/>
      <c r="AA110" s="140"/>
      <c r="AB110" s="140"/>
      <c r="AC110" s="140"/>
      <c r="AD110" s="140"/>
      <c r="AE110" s="140"/>
      <c r="AF110" s="140"/>
    </row>
    <row r="111" spans="3:32" x14ac:dyDescent="0.25">
      <c r="C111" s="140" t="s">
        <v>424</v>
      </c>
      <c r="D111" s="140">
        <v>0</v>
      </c>
      <c r="E111" s="140">
        <v>0</v>
      </c>
      <c r="F111" s="140">
        <v>0</v>
      </c>
      <c r="G111" s="140">
        <v>0</v>
      </c>
      <c r="H111" s="140">
        <v>0</v>
      </c>
      <c r="I111" s="140">
        <v>0</v>
      </c>
      <c r="J111" s="140">
        <v>0</v>
      </c>
      <c r="K111" s="140">
        <v>0</v>
      </c>
      <c r="L111" s="140">
        <v>0</v>
      </c>
      <c r="M111" s="140">
        <v>0</v>
      </c>
      <c r="N111" s="140">
        <v>0</v>
      </c>
      <c r="O111" s="140">
        <v>1.9E-2</v>
      </c>
      <c r="P111" s="140">
        <v>1.9E-2</v>
      </c>
      <c r="Q111" s="140">
        <v>6.2447679526396796E-4</v>
      </c>
      <c r="S111" s="140"/>
      <c r="T111" s="140"/>
      <c r="U111" s="140"/>
      <c r="V111" s="140"/>
      <c r="W111" s="140"/>
      <c r="X111" s="140"/>
      <c r="Y111" s="140"/>
      <c r="Z111" s="140"/>
      <c r="AA111" s="140"/>
      <c r="AB111" s="140"/>
      <c r="AC111" s="140"/>
      <c r="AD111" s="140"/>
      <c r="AE111" s="140"/>
      <c r="AF111" s="140"/>
    </row>
    <row r="112" spans="3:32" x14ac:dyDescent="0.25">
      <c r="C112" s="140" t="s">
        <v>425</v>
      </c>
      <c r="D112" s="140">
        <v>0</v>
      </c>
      <c r="E112" s="140">
        <v>0</v>
      </c>
      <c r="F112" s="140">
        <v>0</v>
      </c>
      <c r="G112" s="140">
        <v>0</v>
      </c>
      <c r="H112" s="140">
        <v>0</v>
      </c>
      <c r="I112" s="140">
        <v>0</v>
      </c>
      <c r="J112" s="140">
        <v>0</v>
      </c>
      <c r="K112" s="140">
        <v>0</v>
      </c>
      <c r="L112" s="140">
        <v>0</v>
      </c>
      <c r="M112" s="140">
        <v>1E-3</v>
      </c>
      <c r="N112" s="140">
        <v>0</v>
      </c>
      <c r="O112" s="140">
        <v>3.0000000000000001E-3</v>
      </c>
      <c r="P112" s="140">
        <v>4.0000000000000001E-3</v>
      </c>
      <c r="Q112" s="140">
        <v>1.3146879900294064E-4</v>
      </c>
      <c r="S112" s="140"/>
      <c r="T112" s="140"/>
      <c r="U112" s="140"/>
      <c r="V112" s="140"/>
      <c r="W112" s="140"/>
      <c r="X112" s="140"/>
      <c r="Y112" s="140"/>
      <c r="Z112" s="140"/>
      <c r="AA112" s="140"/>
      <c r="AB112" s="140"/>
      <c r="AC112" s="140"/>
      <c r="AD112" s="140"/>
      <c r="AE112" s="140"/>
      <c r="AF112" s="140"/>
    </row>
    <row r="113" spans="3:32" x14ac:dyDescent="0.25">
      <c r="C113" s="140" t="s">
        <v>426</v>
      </c>
      <c r="D113" s="140">
        <v>0</v>
      </c>
      <c r="E113" s="140">
        <v>0</v>
      </c>
      <c r="F113" s="140">
        <v>0</v>
      </c>
      <c r="G113" s="140">
        <v>0</v>
      </c>
      <c r="H113" s="140">
        <v>0</v>
      </c>
      <c r="I113" s="140">
        <v>0</v>
      </c>
      <c r="J113" s="140">
        <v>0</v>
      </c>
      <c r="K113" s="140">
        <v>0</v>
      </c>
      <c r="L113" s="140">
        <v>0</v>
      </c>
      <c r="M113" s="140">
        <v>0</v>
      </c>
      <c r="N113" s="140">
        <v>0</v>
      </c>
      <c r="O113" s="140">
        <v>1E-3</v>
      </c>
      <c r="P113" s="140">
        <v>1E-3</v>
      </c>
      <c r="Q113" s="140">
        <v>3.2867199750735161E-5</v>
      </c>
      <c r="S113" s="140"/>
      <c r="T113" s="140"/>
      <c r="U113" s="140"/>
      <c r="V113" s="140"/>
      <c r="W113" s="140"/>
      <c r="X113" s="140"/>
      <c r="Y113" s="140"/>
      <c r="Z113" s="140"/>
      <c r="AA113" s="140"/>
      <c r="AB113" s="140"/>
      <c r="AC113" s="140"/>
      <c r="AD113" s="140"/>
      <c r="AE113" s="140"/>
      <c r="AF113" s="140"/>
    </row>
    <row r="114" spans="3:32" x14ac:dyDescent="0.25">
      <c r="C114" s="140" t="s">
        <v>427</v>
      </c>
      <c r="D114" s="140">
        <v>0</v>
      </c>
      <c r="E114" s="140">
        <v>0</v>
      </c>
      <c r="F114" s="140">
        <v>0</v>
      </c>
      <c r="G114" s="140">
        <v>0</v>
      </c>
      <c r="H114" s="140">
        <v>0</v>
      </c>
      <c r="I114" s="140">
        <v>0</v>
      </c>
      <c r="J114" s="140">
        <v>0</v>
      </c>
      <c r="K114" s="140">
        <v>0</v>
      </c>
      <c r="L114" s="140">
        <v>0</v>
      </c>
      <c r="M114" s="140">
        <v>0</v>
      </c>
      <c r="N114" s="140">
        <v>0</v>
      </c>
      <c r="O114" s="140">
        <v>0</v>
      </c>
      <c r="P114" s="140">
        <v>0</v>
      </c>
      <c r="Q114" s="140">
        <v>0</v>
      </c>
      <c r="S114" s="140"/>
      <c r="T114" s="140"/>
      <c r="U114" s="140"/>
      <c r="V114" s="140"/>
      <c r="W114" s="140"/>
      <c r="X114" s="140"/>
      <c r="Y114" s="140"/>
      <c r="Z114" s="140"/>
      <c r="AA114" s="140"/>
      <c r="AB114" s="140"/>
      <c r="AC114" s="140"/>
      <c r="AD114" s="140"/>
      <c r="AE114" s="140"/>
      <c r="AF114" s="140"/>
    </row>
    <row r="115" spans="3:32" x14ac:dyDescent="0.25">
      <c r="C115" s="140" t="s">
        <v>428</v>
      </c>
      <c r="D115" s="140">
        <v>0</v>
      </c>
      <c r="E115" s="140">
        <v>0</v>
      </c>
      <c r="F115" s="140">
        <v>0</v>
      </c>
      <c r="G115" s="140">
        <v>0</v>
      </c>
      <c r="H115" s="140">
        <v>0</v>
      </c>
      <c r="I115" s="140">
        <v>0</v>
      </c>
      <c r="J115" s="140">
        <v>0</v>
      </c>
      <c r="K115" s="140">
        <v>0</v>
      </c>
      <c r="L115" s="140">
        <v>0</v>
      </c>
      <c r="M115" s="140">
        <v>0</v>
      </c>
      <c r="N115" s="140">
        <v>0</v>
      </c>
      <c r="O115" s="140">
        <v>0</v>
      </c>
      <c r="P115" s="140">
        <v>0</v>
      </c>
      <c r="Q115" s="140">
        <v>0</v>
      </c>
      <c r="S115" s="140"/>
      <c r="T115" s="140"/>
      <c r="U115" s="140"/>
      <c r="V115" s="140"/>
      <c r="W115" s="140"/>
      <c r="X115" s="140"/>
      <c r="Y115" s="140"/>
      <c r="Z115" s="140"/>
      <c r="AA115" s="140"/>
      <c r="AB115" s="140"/>
      <c r="AC115" s="140"/>
      <c r="AD115" s="140"/>
      <c r="AE115" s="140"/>
      <c r="AF115" s="140"/>
    </row>
    <row r="116" spans="3:32" x14ac:dyDescent="0.25">
      <c r="C116" s="140" t="s">
        <v>429</v>
      </c>
      <c r="D116" s="140">
        <v>0</v>
      </c>
      <c r="E116" s="140">
        <v>0</v>
      </c>
      <c r="F116" s="140">
        <v>0</v>
      </c>
      <c r="G116" s="140">
        <v>0</v>
      </c>
      <c r="H116" s="140">
        <v>0</v>
      </c>
      <c r="I116" s="140">
        <v>0</v>
      </c>
      <c r="J116" s="140">
        <v>0</v>
      </c>
      <c r="K116" s="140">
        <v>0</v>
      </c>
      <c r="L116" s="140">
        <v>0</v>
      </c>
      <c r="M116" s="140">
        <v>0</v>
      </c>
      <c r="N116" s="140">
        <v>0</v>
      </c>
      <c r="O116" s="140">
        <v>0</v>
      </c>
      <c r="P116" s="140">
        <v>0</v>
      </c>
      <c r="Q116" s="140">
        <v>0</v>
      </c>
      <c r="S116" s="140"/>
      <c r="T116" s="140"/>
      <c r="U116" s="140"/>
      <c r="V116" s="140"/>
      <c r="W116" s="140"/>
      <c r="X116" s="140"/>
      <c r="Y116" s="140"/>
      <c r="Z116" s="140"/>
      <c r="AA116" s="140"/>
      <c r="AB116" s="140"/>
      <c r="AC116" s="140"/>
      <c r="AD116" s="140"/>
      <c r="AE116" s="140"/>
      <c r="AF116" s="140"/>
    </row>
    <row r="117" spans="3:32" x14ac:dyDescent="0.25">
      <c r="C117" s="140" t="s">
        <v>430</v>
      </c>
      <c r="D117" s="140">
        <v>0</v>
      </c>
      <c r="E117" s="140">
        <v>0</v>
      </c>
      <c r="F117" s="140">
        <v>0</v>
      </c>
      <c r="G117" s="140">
        <v>0</v>
      </c>
      <c r="H117" s="140">
        <v>0</v>
      </c>
      <c r="I117" s="140">
        <v>0</v>
      </c>
      <c r="J117" s="140">
        <v>0</v>
      </c>
      <c r="K117" s="140">
        <v>0</v>
      </c>
      <c r="L117" s="140">
        <v>0</v>
      </c>
      <c r="M117" s="140">
        <v>0</v>
      </c>
      <c r="N117" s="140">
        <v>0</v>
      </c>
      <c r="O117" s="140">
        <v>0</v>
      </c>
      <c r="P117" s="140">
        <v>0</v>
      </c>
      <c r="Q117" s="140">
        <v>0</v>
      </c>
      <c r="S117" s="140"/>
      <c r="T117" s="140"/>
      <c r="U117" s="140"/>
      <c r="V117" s="140"/>
      <c r="W117" s="140"/>
      <c r="X117" s="140"/>
      <c r="Y117" s="140"/>
      <c r="Z117" s="140"/>
      <c r="AA117" s="140"/>
      <c r="AB117" s="140"/>
      <c r="AC117" s="140"/>
      <c r="AD117" s="140"/>
      <c r="AE117" s="140"/>
      <c r="AF117" s="140"/>
    </row>
    <row r="118" spans="3:32" x14ac:dyDescent="0.25">
      <c r="C118" s="140" t="s">
        <v>431</v>
      </c>
      <c r="D118" s="140">
        <v>31.5</v>
      </c>
      <c r="E118" s="140">
        <v>980.33699999999999</v>
      </c>
      <c r="F118" s="140">
        <v>1498.75</v>
      </c>
      <c r="G118" s="140">
        <v>21.43</v>
      </c>
      <c r="H118" s="140">
        <v>2.2000000000000002</v>
      </c>
      <c r="I118" s="140">
        <v>189.703</v>
      </c>
      <c r="J118" s="140">
        <v>5.7930000000000001</v>
      </c>
      <c r="K118" s="140">
        <v>28.263000000000002</v>
      </c>
      <c r="L118" s="140">
        <v>144.62200000000001</v>
      </c>
      <c r="M118" s="140">
        <v>33.073999999999998</v>
      </c>
      <c r="N118" s="140">
        <v>26.478999999999999</v>
      </c>
      <c r="O118" s="140">
        <v>80.39600000000064</v>
      </c>
      <c r="P118" s="140">
        <v>3042.547</v>
      </c>
      <c r="Q118" s="140">
        <v>100</v>
      </c>
      <c r="S118" s="140"/>
      <c r="T118" s="140"/>
      <c r="U118" s="140"/>
      <c r="V118" s="140"/>
      <c r="W118" s="140"/>
      <c r="X118" s="140"/>
      <c r="Y118" s="140"/>
      <c r="Z118" s="140"/>
      <c r="AA118" s="140"/>
      <c r="AB118" s="140"/>
      <c r="AC118" s="140"/>
      <c r="AD118" s="140"/>
      <c r="AE118" s="140"/>
      <c r="AF118" s="140"/>
    </row>
  </sheetData>
  <sortState ref="T66:Y78">
    <sortCondition descending="1" ref="Y66:Y7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71"/>
  <sheetViews>
    <sheetView topLeftCell="B50" workbookViewId="0">
      <selection activeCell="L75" sqref="L75"/>
    </sheetView>
  </sheetViews>
  <sheetFormatPr defaultColWidth="9.1796875" defaultRowHeight="12.5" x14ac:dyDescent="0.25"/>
  <cols>
    <col min="1" max="4" width="9.1796875" style="21"/>
    <col min="5" max="5" width="34.81640625" style="21" customWidth="1"/>
    <col min="6" max="16384" width="9.1796875" style="21"/>
  </cols>
  <sheetData>
    <row r="9" spans="3:8" x14ac:dyDescent="0.25">
      <c r="C9" s="14" t="s">
        <v>267</v>
      </c>
    </row>
    <row r="10" spans="3:8" ht="13" thickBot="1" x14ac:dyDescent="0.3"/>
    <row r="11" spans="3:8" ht="75" x14ac:dyDescent="0.25">
      <c r="C11" s="77" t="s">
        <v>261</v>
      </c>
      <c r="D11" s="78" t="s">
        <v>262</v>
      </c>
      <c r="E11" s="78" t="s">
        <v>263</v>
      </c>
      <c r="F11" s="78" t="s">
        <v>264</v>
      </c>
      <c r="G11" s="79" t="s">
        <v>265</v>
      </c>
      <c r="H11" s="80" t="s">
        <v>266</v>
      </c>
    </row>
    <row r="12" spans="3:8" x14ac:dyDescent="0.25">
      <c r="C12" s="81">
        <v>1</v>
      </c>
      <c r="D12" s="65" t="s">
        <v>130</v>
      </c>
      <c r="E12" s="65" t="s">
        <v>131</v>
      </c>
      <c r="F12" s="65">
        <v>676.56899999999996</v>
      </c>
      <c r="G12" s="65">
        <f>F12/F$69*100</f>
        <v>11.702936592639231</v>
      </c>
      <c r="H12" s="70">
        <f>F12/F$71*100</f>
        <v>10.169079591498702</v>
      </c>
    </row>
    <row r="13" spans="3:8" x14ac:dyDescent="0.25">
      <c r="C13" s="81">
        <v>2</v>
      </c>
      <c r="D13" s="65" t="s">
        <v>128</v>
      </c>
      <c r="E13" s="65" t="s">
        <v>129</v>
      </c>
      <c r="F13" s="65">
        <v>419.75200000000001</v>
      </c>
      <c r="G13" s="65">
        <f t="shared" ref="G13:G35" si="0">F13/F$69*100</f>
        <v>7.2606504889131811</v>
      </c>
      <c r="H13" s="70">
        <f t="shared" ref="H13:H36" si="1">F13/F$71*100</f>
        <v>6.30902612548131</v>
      </c>
    </row>
    <row r="14" spans="3:8" x14ac:dyDescent="0.25">
      <c r="C14" s="81">
        <v>3</v>
      </c>
      <c r="D14" s="65" t="s">
        <v>187</v>
      </c>
      <c r="E14" s="65" t="s">
        <v>335</v>
      </c>
      <c r="F14" s="65">
        <v>84.852000000000004</v>
      </c>
      <c r="G14" s="65">
        <f t="shared" si="0"/>
        <v>1.4677255028808947</v>
      </c>
      <c r="H14" s="70">
        <f t="shared" si="1"/>
        <v>1.2753566029449297</v>
      </c>
    </row>
    <row r="15" spans="3:8" x14ac:dyDescent="0.25">
      <c r="C15" s="81">
        <v>4</v>
      </c>
      <c r="D15" s="65" t="s">
        <v>134</v>
      </c>
      <c r="E15" s="65" t="s">
        <v>336</v>
      </c>
      <c r="F15" s="65">
        <v>78.710999999999999</v>
      </c>
      <c r="G15" s="65">
        <f t="shared" si="0"/>
        <v>1.3615016977473495</v>
      </c>
      <c r="H15" s="70">
        <f t="shared" si="1"/>
        <v>1.1830551262716065</v>
      </c>
    </row>
    <row r="16" spans="3:8" x14ac:dyDescent="0.25">
      <c r="C16" s="81">
        <v>5</v>
      </c>
      <c r="D16" s="65" t="s">
        <v>191</v>
      </c>
      <c r="E16" s="65" t="s">
        <v>192</v>
      </c>
      <c r="F16" s="65">
        <v>73.335999999999999</v>
      </c>
      <c r="G16" s="65">
        <f t="shared" si="0"/>
        <v>1.2685277598556697</v>
      </c>
      <c r="H16" s="70">
        <f t="shared" si="1"/>
        <v>1.1022669098379454</v>
      </c>
    </row>
    <row r="17" spans="3:8" x14ac:dyDescent="0.25">
      <c r="C17" s="81">
        <v>6</v>
      </c>
      <c r="D17" s="65" t="s">
        <v>210</v>
      </c>
      <c r="E17" s="65" t="s">
        <v>337</v>
      </c>
      <c r="F17" s="65">
        <v>68.671999999999997</v>
      </c>
      <c r="G17" s="65">
        <f t="shared" si="0"/>
        <v>1.1878523279809172</v>
      </c>
      <c r="H17" s="70">
        <f t="shared" si="1"/>
        <v>1.0321652835223001</v>
      </c>
    </row>
    <row r="18" spans="3:8" x14ac:dyDescent="0.25">
      <c r="C18" s="81">
        <v>7</v>
      </c>
      <c r="D18" s="65" t="s">
        <v>196</v>
      </c>
      <c r="E18" s="65" t="s">
        <v>338</v>
      </c>
      <c r="F18" s="65">
        <v>67.638999999999996</v>
      </c>
      <c r="G18" s="65">
        <f t="shared" si="0"/>
        <v>1.1699840344288976</v>
      </c>
      <c r="H18" s="70">
        <f t="shared" si="1"/>
        <v>1.016638915601189</v>
      </c>
    </row>
    <row r="19" spans="3:8" x14ac:dyDescent="0.25">
      <c r="C19" s="81">
        <v>8</v>
      </c>
      <c r="D19" s="65" t="s">
        <v>207</v>
      </c>
      <c r="E19" s="65" t="s">
        <v>339</v>
      </c>
      <c r="F19" s="65">
        <v>67.096000000000004</v>
      </c>
      <c r="G19" s="65">
        <f t="shared" si="0"/>
        <v>1.1605915045172361</v>
      </c>
      <c r="H19" s="70">
        <f t="shared" si="1"/>
        <v>1.0084774269456582</v>
      </c>
    </row>
    <row r="20" spans="3:8" x14ac:dyDescent="0.25">
      <c r="C20" s="81">
        <v>9</v>
      </c>
      <c r="D20" s="65" t="s">
        <v>211</v>
      </c>
      <c r="E20" s="65" t="s">
        <v>212</v>
      </c>
      <c r="F20" s="65">
        <v>65.070999999999998</v>
      </c>
      <c r="G20" s="65">
        <f t="shared" si="0"/>
        <v>1.1255641139626962</v>
      </c>
      <c r="H20" s="70">
        <f t="shared" si="1"/>
        <v>0.97804093610320919</v>
      </c>
    </row>
    <row r="21" spans="3:8" x14ac:dyDescent="0.25">
      <c r="C21" s="81">
        <v>10</v>
      </c>
      <c r="D21" s="65" t="s">
        <v>121</v>
      </c>
      <c r="E21" s="65" t="s">
        <v>122</v>
      </c>
      <c r="F21" s="65">
        <v>60.939</v>
      </c>
      <c r="G21" s="65">
        <f t="shared" si="0"/>
        <v>1.0540909397546179</v>
      </c>
      <c r="H21" s="70">
        <f t="shared" si="1"/>
        <v>0.91593546441876528</v>
      </c>
    </row>
    <row r="22" spans="3:8" x14ac:dyDescent="0.25">
      <c r="C22" s="81">
        <v>11</v>
      </c>
      <c r="D22" s="65" t="s">
        <v>209</v>
      </c>
      <c r="E22" s="65" t="s">
        <v>340</v>
      </c>
      <c r="F22" s="65">
        <v>57.433</v>
      </c>
      <c r="G22" s="65">
        <f t="shared" si="0"/>
        <v>0.99344598603401724</v>
      </c>
      <c r="H22" s="70">
        <f t="shared" si="1"/>
        <v>0.86323900175524615</v>
      </c>
    </row>
    <row r="23" spans="3:8" x14ac:dyDescent="0.25">
      <c r="C23" s="81">
        <v>12</v>
      </c>
      <c r="D23" s="65" t="s">
        <v>136</v>
      </c>
      <c r="E23" s="65" t="s">
        <v>137</v>
      </c>
      <c r="F23" s="65">
        <v>53.247</v>
      </c>
      <c r="G23" s="65">
        <f t="shared" si="0"/>
        <v>0.92103874807781783</v>
      </c>
      <c r="H23" s="70">
        <f t="shared" si="1"/>
        <v>0.80032189031500334</v>
      </c>
    </row>
    <row r="24" spans="3:8" x14ac:dyDescent="0.25">
      <c r="C24" s="81">
        <v>13</v>
      </c>
      <c r="D24" s="65" t="s">
        <v>107</v>
      </c>
      <c r="E24" s="65" t="s">
        <v>108</v>
      </c>
      <c r="F24" s="65">
        <v>46.817</v>
      </c>
      <c r="G24" s="65">
        <f t="shared" si="0"/>
        <v>0.80981597214414336</v>
      </c>
      <c r="H24" s="70">
        <f t="shared" si="1"/>
        <v>0.70367663791157276</v>
      </c>
    </row>
    <row r="25" spans="3:8" x14ac:dyDescent="0.25">
      <c r="C25" s="81">
        <v>14</v>
      </c>
      <c r="D25" s="65" t="s">
        <v>219</v>
      </c>
      <c r="E25" s="65" t="s">
        <v>341</v>
      </c>
      <c r="F25" s="65">
        <v>45.951000000000001</v>
      </c>
      <c r="G25" s="65">
        <f t="shared" si="0"/>
        <v>0.79483635722057222</v>
      </c>
      <c r="H25" s="70">
        <f t="shared" si="1"/>
        <v>0.69066034108709817</v>
      </c>
    </row>
    <row r="26" spans="3:8" x14ac:dyDescent="0.25">
      <c r="C26" s="81">
        <v>15</v>
      </c>
      <c r="D26" s="65" t="s">
        <v>92</v>
      </c>
      <c r="E26" s="65" t="s">
        <v>93</v>
      </c>
      <c r="F26" s="65">
        <v>44.728999999999999</v>
      </c>
      <c r="G26" s="65">
        <f t="shared" si="0"/>
        <v>0.77369884055012894</v>
      </c>
      <c r="H26" s="70">
        <f t="shared" si="1"/>
        <v>0.67229323402069197</v>
      </c>
    </row>
    <row r="27" spans="3:8" x14ac:dyDescent="0.25">
      <c r="C27" s="81">
        <v>16</v>
      </c>
      <c r="D27" s="65" t="s">
        <v>98</v>
      </c>
      <c r="E27" s="65" t="s">
        <v>346</v>
      </c>
      <c r="F27" s="65">
        <v>44.673000000000002</v>
      </c>
      <c r="G27" s="65">
        <f t="shared" si="0"/>
        <v>0.77273018184837372</v>
      </c>
      <c r="H27" s="70">
        <f t="shared" si="1"/>
        <v>0.67145153353319709</v>
      </c>
    </row>
    <row r="28" spans="3:8" x14ac:dyDescent="0.25">
      <c r="C28" s="81">
        <v>17</v>
      </c>
      <c r="D28" s="65" t="s">
        <v>86</v>
      </c>
      <c r="E28" s="65" t="s">
        <v>87</v>
      </c>
      <c r="F28" s="65">
        <v>44.545999999999999</v>
      </c>
      <c r="G28" s="65">
        <f t="shared" si="0"/>
        <v>0.77053340229260758</v>
      </c>
      <c r="H28" s="70">
        <f t="shared" si="1"/>
        <v>0.66954267707048554</v>
      </c>
    </row>
    <row r="29" spans="3:8" x14ac:dyDescent="0.25">
      <c r="C29" s="81">
        <v>18</v>
      </c>
      <c r="D29" s="65" t="s">
        <v>96</v>
      </c>
      <c r="E29" s="65" t="s">
        <v>97</v>
      </c>
      <c r="F29" s="65">
        <v>43.737000000000002</v>
      </c>
      <c r="G29" s="65">
        <f t="shared" si="0"/>
        <v>0.75653974354760867</v>
      </c>
      <c r="H29" s="70">
        <f t="shared" si="1"/>
        <v>0.65738311109935399</v>
      </c>
    </row>
    <row r="30" spans="3:8" x14ac:dyDescent="0.25">
      <c r="C30" s="81">
        <v>19</v>
      </c>
      <c r="D30" s="65" t="s">
        <v>204</v>
      </c>
      <c r="E30" s="65" t="s">
        <v>342</v>
      </c>
      <c r="F30" s="65">
        <v>41.889000000000003</v>
      </c>
      <c r="G30" s="65">
        <f t="shared" si="0"/>
        <v>0.72457400638968794</v>
      </c>
      <c r="H30" s="70">
        <f t="shared" si="1"/>
        <v>0.62960699501202277</v>
      </c>
    </row>
    <row r="31" spans="3:8" x14ac:dyDescent="0.25">
      <c r="C31" s="81">
        <v>20</v>
      </c>
      <c r="D31" s="65" t="s">
        <v>88</v>
      </c>
      <c r="E31" s="65" t="s">
        <v>89</v>
      </c>
      <c r="F31" s="65">
        <v>39.601999999999997</v>
      </c>
      <c r="G31" s="65">
        <f t="shared" si="0"/>
        <v>0.68501467690907913</v>
      </c>
      <c r="H31" s="70">
        <f t="shared" si="1"/>
        <v>0.5952325483173655</v>
      </c>
    </row>
    <row r="32" spans="3:8" x14ac:dyDescent="0.25">
      <c r="C32" s="81">
        <v>21</v>
      </c>
      <c r="D32" s="65" t="s">
        <v>203</v>
      </c>
      <c r="E32" s="65" t="s">
        <v>343</v>
      </c>
      <c r="F32" s="65">
        <v>37.713000000000001</v>
      </c>
      <c r="G32" s="65">
        <f t="shared" si="0"/>
        <v>0.65233974320165911</v>
      </c>
      <c r="H32" s="70">
        <f t="shared" si="1"/>
        <v>0.56684018723026131</v>
      </c>
    </row>
    <row r="33" spans="3:8" x14ac:dyDescent="0.25">
      <c r="C33" s="81">
        <v>22</v>
      </c>
      <c r="D33" s="65" t="s">
        <v>90</v>
      </c>
      <c r="E33" s="65" t="s">
        <v>91</v>
      </c>
      <c r="F33" s="65">
        <v>36.774999999999999</v>
      </c>
      <c r="G33" s="65">
        <f t="shared" si="0"/>
        <v>0.63611470994725983</v>
      </c>
      <c r="H33" s="70">
        <f t="shared" si="1"/>
        <v>0.55274170406472189</v>
      </c>
    </row>
    <row r="34" spans="3:8" x14ac:dyDescent="0.25">
      <c r="C34" s="81">
        <v>23</v>
      </c>
      <c r="D34" s="65" t="s">
        <v>179</v>
      </c>
      <c r="E34" s="65" t="s">
        <v>344</v>
      </c>
      <c r="F34" s="65">
        <v>33.83</v>
      </c>
      <c r="G34" s="65">
        <f t="shared" si="0"/>
        <v>0.58517364072102795</v>
      </c>
      <c r="H34" s="70">
        <f t="shared" si="1"/>
        <v>0.50847727664199982</v>
      </c>
    </row>
    <row r="35" spans="3:8" x14ac:dyDescent="0.25">
      <c r="C35" s="81">
        <v>24</v>
      </c>
      <c r="D35" s="65" t="s">
        <v>110</v>
      </c>
      <c r="E35" s="65" t="s">
        <v>111</v>
      </c>
      <c r="F35" s="65">
        <v>30.721</v>
      </c>
      <c r="G35" s="65">
        <f t="shared" si="0"/>
        <v>0.53139578529679876</v>
      </c>
      <c r="H35" s="70">
        <f t="shared" si="1"/>
        <v>0.46174786922018551</v>
      </c>
    </row>
    <row r="36" spans="3:8" ht="13" thickBot="1" x14ac:dyDescent="0.3">
      <c r="C36" s="82">
        <v>25</v>
      </c>
      <c r="D36" s="73" t="s">
        <v>198</v>
      </c>
      <c r="E36" s="73" t="s">
        <v>345</v>
      </c>
      <c r="F36" s="73">
        <v>29.856999999999999</v>
      </c>
      <c r="G36" s="73">
        <f>F36/F$69*100</f>
        <v>0.51645076532686163</v>
      </c>
      <c r="H36" s="72">
        <f t="shared" si="1"/>
        <v>0.4487616331274073</v>
      </c>
    </row>
    <row r="39" spans="3:8" x14ac:dyDescent="0.25">
      <c r="C39" s="61" t="s">
        <v>268</v>
      </c>
      <c r="D39" s="14"/>
      <c r="E39" s="38"/>
      <c r="F39" s="14"/>
      <c r="G39" s="14"/>
      <c r="H39" s="14"/>
    </row>
    <row r="40" spans="3:8" ht="13" thickBot="1" x14ac:dyDescent="0.3">
      <c r="C40" s="62"/>
      <c r="E40" s="33"/>
    </row>
    <row r="41" spans="3:8" ht="79.5" customHeight="1" x14ac:dyDescent="0.25">
      <c r="C41" s="83" t="s">
        <v>261</v>
      </c>
      <c r="D41" s="78" t="s">
        <v>262</v>
      </c>
      <c r="E41" s="84" t="s">
        <v>263</v>
      </c>
      <c r="F41" s="78" t="s">
        <v>264</v>
      </c>
      <c r="G41" s="78" t="s">
        <v>265</v>
      </c>
      <c r="H41" s="85" t="s">
        <v>266</v>
      </c>
    </row>
    <row r="42" spans="3:8" x14ac:dyDescent="0.25">
      <c r="C42" s="81">
        <v>26</v>
      </c>
      <c r="D42" s="65" t="s">
        <v>105</v>
      </c>
      <c r="E42" s="65" t="s">
        <v>106</v>
      </c>
      <c r="F42" s="65">
        <v>28.928999999999998</v>
      </c>
      <c r="G42" s="65">
        <f>F42/F$69*100</f>
        <v>0.50039870684063303</v>
      </c>
      <c r="H42" s="70">
        <f>F42/F$71*100</f>
        <v>0.43481345362034912</v>
      </c>
    </row>
    <row r="43" spans="3:8" x14ac:dyDescent="0.25">
      <c r="C43" s="81">
        <v>27</v>
      </c>
      <c r="D43" s="65" t="s">
        <v>215</v>
      </c>
      <c r="E43" s="65" t="s">
        <v>216</v>
      </c>
      <c r="F43" s="65">
        <v>28.158999999999999</v>
      </c>
      <c r="G43" s="65">
        <f t="shared" ref="G43:G69" si="2">F43/F$69*100</f>
        <v>0.48707964969149947</v>
      </c>
      <c r="H43" s="70">
        <f t="shared" ref="H43:H71" si="3">F43/F$71*100</f>
        <v>0.42324007191729451</v>
      </c>
    </row>
    <row r="44" spans="3:8" x14ac:dyDescent="0.25">
      <c r="C44" s="81">
        <v>28</v>
      </c>
      <c r="D44" s="65" t="s">
        <v>213</v>
      </c>
      <c r="E44" s="65" t="s">
        <v>214</v>
      </c>
      <c r="F44" s="65">
        <v>28.009</v>
      </c>
      <c r="G44" s="65">
        <f t="shared" si="2"/>
        <v>0.48448502816894101</v>
      </c>
      <c r="H44" s="70">
        <f t="shared" si="3"/>
        <v>0.42098551704007603</v>
      </c>
    </row>
    <row r="45" spans="3:8" x14ac:dyDescent="0.25">
      <c r="C45" s="81">
        <v>29</v>
      </c>
      <c r="D45" s="65" t="s">
        <v>140</v>
      </c>
      <c r="E45" s="65" t="s">
        <v>327</v>
      </c>
      <c r="F45" s="65">
        <v>27.821000000000002</v>
      </c>
      <c r="G45" s="65">
        <f t="shared" si="2"/>
        <v>0.48123310252733431</v>
      </c>
      <c r="H45" s="70">
        <f t="shared" si="3"/>
        <v>0.41815980826062898</v>
      </c>
    </row>
    <row r="46" spans="3:8" x14ac:dyDescent="0.25">
      <c r="C46" s="81">
        <v>30</v>
      </c>
      <c r="D46" s="65" t="s">
        <v>189</v>
      </c>
      <c r="E46" s="65" t="s">
        <v>190</v>
      </c>
      <c r="F46" s="65">
        <v>27.673999999999999</v>
      </c>
      <c r="G46" s="65">
        <f t="shared" si="2"/>
        <v>0.47869037343522697</v>
      </c>
      <c r="H46" s="70">
        <f t="shared" si="3"/>
        <v>0.41595034448095486</v>
      </c>
    </row>
    <row r="47" spans="3:8" x14ac:dyDescent="0.25">
      <c r="C47" s="81">
        <v>31</v>
      </c>
      <c r="D47" s="65" t="s">
        <v>138</v>
      </c>
      <c r="E47" s="65" t="s">
        <v>139</v>
      </c>
      <c r="F47" s="65">
        <v>27.463999999999999</v>
      </c>
      <c r="G47" s="65">
        <f t="shared" si="2"/>
        <v>0.47505790330364506</v>
      </c>
      <c r="H47" s="70">
        <f t="shared" si="3"/>
        <v>0.41279396765284904</v>
      </c>
    </row>
    <row r="48" spans="3:8" x14ac:dyDescent="0.25">
      <c r="C48" s="81">
        <v>32</v>
      </c>
      <c r="D48" s="65" t="s">
        <v>114</v>
      </c>
      <c r="E48" s="65" t="s">
        <v>115</v>
      </c>
      <c r="F48" s="65">
        <v>27.065999999999999</v>
      </c>
      <c r="G48" s="65">
        <f t="shared" si="2"/>
        <v>0.4681735075304565</v>
      </c>
      <c r="H48" s="70">
        <f t="shared" si="3"/>
        <v>0.40681188204529606</v>
      </c>
    </row>
    <row r="49" spans="3:8" x14ac:dyDescent="0.25">
      <c r="C49" s="81">
        <v>33</v>
      </c>
      <c r="D49" s="65" t="s">
        <v>221</v>
      </c>
      <c r="E49" s="65" t="s">
        <v>222</v>
      </c>
      <c r="F49" s="65">
        <v>26.085000000000001</v>
      </c>
      <c r="G49" s="65">
        <f t="shared" si="2"/>
        <v>0.45120468277292392</v>
      </c>
      <c r="H49" s="70">
        <f t="shared" si="3"/>
        <v>0.39206709314828747</v>
      </c>
    </row>
    <row r="50" spans="3:8" x14ac:dyDescent="0.25">
      <c r="C50" s="81">
        <v>34</v>
      </c>
      <c r="D50" s="65" t="s">
        <v>132</v>
      </c>
      <c r="E50" s="65" t="s">
        <v>133</v>
      </c>
      <c r="F50" s="65">
        <v>25.658000000000001</v>
      </c>
      <c r="G50" s="65">
        <f t="shared" si="2"/>
        <v>0.44381866017204075</v>
      </c>
      <c r="H50" s="70">
        <f t="shared" si="3"/>
        <v>0.38564912693113895</v>
      </c>
    </row>
    <row r="51" spans="3:8" x14ac:dyDescent="0.25">
      <c r="C51" s="81">
        <v>35</v>
      </c>
      <c r="D51" s="65" t="s">
        <v>101</v>
      </c>
      <c r="E51" s="65" t="s">
        <v>102</v>
      </c>
      <c r="F51" s="65">
        <v>25.31</v>
      </c>
      <c r="G51" s="65">
        <f t="shared" si="2"/>
        <v>0.43779913823970495</v>
      </c>
      <c r="H51" s="70">
        <f t="shared" si="3"/>
        <v>0.38041855961599214</v>
      </c>
    </row>
    <row r="52" spans="3:8" x14ac:dyDescent="0.25">
      <c r="C52" s="81">
        <v>36</v>
      </c>
      <c r="D52" s="65" t="s">
        <v>180</v>
      </c>
      <c r="E52" s="65" t="s">
        <v>181</v>
      </c>
      <c r="F52" s="65">
        <v>25.292000000000002</v>
      </c>
      <c r="G52" s="65">
        <f t="shared" si="2"/>
        <v>0.43748778365699792</v>
      </c>
      <c r="H52" s="70">
        <f t="shared" si="3"/>
        <v>0.38014801303072598</v>
      </c>
    </row>
    <row r="53" spans="3:8" x14ac:dyDescent="0.25">
      <c r="C53" s="81">
        <v>37</v>
      </c>
      <c r="D53" s="65" t="s">
        <v>164</v>
      </c>
      <c r="E53" s="65" t="s">
        <v>165</v>
      </c>
      <c r="F53" s="65">
        <v>25.260999999999999</v>
      </c>
      <c r="G53" s="65">
        <f t="shared" si="2"/>
        <v>0.43695156187566919</v>
      </c>
      <c r="H53" s="70">
        <f t="shared" si="3"/>
        <v>0.37968207168943413</v>
      </c>
    </row>
    <row r="54" spans="3:8" x14ac:dyDescent="0.25">
      <c r="C54" s="81">
        <v>38</v>
      </c>
      <c r="D54" s="65" t="s">
        <v>206</v>
      </c>
      <c r="E54" s="65" t="s">
        <v>328</v>
      </c>
      <c r="F54" s="65">
        <v>24.416</v>
      </c>
      <c r="G54" s="65">
        <f t="shared" si="2"/>
        <v>0.42233519396525626</v>
      </c>
      <c r="H54" s="70">
        <f t="shared" si="3"/>
        <v>0.36698141254777022</v>
      </c>
    </row>
    <row r="55" spans="3:8" x14ac:dyDescent="0.25">
      <c r="C55" s="81">
        <v>39</v>
      </c>
      <c r="D55" s="65" t="s">
        <v>185</v>
      </c>
      <c r="E55" s="65" t="s">
        <v>186</v>
      </c>
      <c r="F55" s="65">
        <v>23.706</v>
      </c>
      <c r="G55" s="65">
        <f t="shared" si="2"/>
        <v>0.41005398542514598</v>
      </c>
      <c r="H55" s="70">
        <f t="shared" si="3"/>
        <v>0.35630985279560295</v>
      </c>
    </row>
    <row r="56" spans="3:8" x14ac:dyDescent="0.25">
      <c r="C56" s="81">
        <v>40</v>
      </c>
      <c r="D56" s="65" t="s">
        <v>107</v>
      </c>
      <c r="E56" s="65" t="s">
        <v>109</v>
      </c>
      <c r="F56" s="65">
        <v>23.687000000000001</v>
      </c>
      <c r="G56" s="65">
        <f t="shared" si="2"/>
        <v>0.40972533336562195</v>
      </c>
      <c r="H56" s="70">
        <f t="shared" si="3"/>
        <v>0.35602427584448865</v>
      </c>
    </row>
    <row r="57" spans="3:8" x14ac:dyDescent="0.25">
      <c r="C57" s="81">
        <v>41</v>
      </c>
      <c r="D57" s="65" t="s">
        <v>218</v>
      </c>
      <c r="E57" s="65" t="s">
        <v>329</v>
      </c>
      <c r="F57" s="65">
        <v>22.446000000000002</v>
      </c>
      <c r="G57" s="65">
        <f t="shared" si="2"/>
        <v>0.38825916463565457</v>
      </c>
      <c r="H57" s="70">
        <f t="shared" si="3"/>
        <v>0.33737159182696802</v>
      </c>
    </row>
    <row r="58" spans="3:8" x14ac:dyDescent="0.25">
      <c r="C58" s="81">
        <v>42</v>
      </c>
      <c r="D58" s="65" t="s">
        <v>195</v>
      </c>
      <c r="E58" s="65" t="s">
        <v>330</v>
      </c>
      <c r="F58" s="65">
        <v>22.428999999999998</v>
      </c>
      <c r="G58" s="65">
        <f t="shared" si="2"/>
        <v>0.3879651075297646</v>
      </c>
      <c r="H58" s="70">
        <f t="shared" si="3"/>
        <v>0.33711607560754986</v>
      </c>
    </row>
    <row r="59" spans="3:8" x14ac:dyDescent="0.25">
      <c r="C59" s="81">
        <v>43</v>
      </c>
      <c r="D59" s="65" t="s">
        <v>184</v>
      </c>
      <c r="E59" s="65" t="s">
        <v>331</v>
      </c>
      <c r="F59" s="65">
        <v>22.361999999999998</v>
      </c>
      <c r="G59" s="65">
        <f t="shared" si="2"/>
        <v>0.38680617658302174</v>
      </c>
      <c r="H59" s="70">
        <f t="shared" si="3"/>
        <v>0.33610904109572565</v>
      </c>
    </row>
    <row r="60" spans="3:8" x14ac:dyDescent="0.25">
      <c r="C60" s="81">
        <v>44</v>
      </c>
      <c r="D60" s="65" t="s">
        <v>188</v>
      </c>
      <c r="E60" s="65" t="s">
        <v>332</v>
      </c>
      <c r="F60" s="65">
        <v>21.934999999999999</v>
      </c>
      <c r="G60" s="65">
        <f t="shared" si="2"/>
        <v>0.37942015398213857</v>
      </c>
      <c r="H60" s="70">
        <f t="shared" si="3"/>
        <v>0.32969107487857713</v>
      </c>
    </row>
    <row r="61" spans="3:8" x14ac:dyDescent="0.25">
      <c r="C61" s="81">
        <v>45</v>
      </c>
      <c r="D61" s="65" t="s">
        <v>205</v>
      </c>
      <c r="E61" s="65" t="s">
        <v>333</v>
      </c>
      <c r="F61" s="65">
        <v>21.065999999999999</v>
      </c>
      <c r="G61" s="65">
        <f t="shared" si="2"/>
        <v>0.36438864662811632</v>
      </c>
      <c r="H61" s="70">
        <f t="shared" si="3"/>
        <v>0.3166296869565583</v>
      </c>
    </row>
    <row r="62" spans="3:8" x14ac:dyDescent="0.25">
      <c r="C62" s="81">
        <v>46</v>
      </c>
      <c r="D62" s="65" t="s">
        <v>208</v>
      </c>
      <c r="E62" s="65" t="s">
        <v>334</v>
      </c>
      <c r="F62" s="65">
        <v>21.013999999999999</v>
      </c>
      <c r="G62" s="65">
        <f t="shared" si="2"/>
        <v>0.36348917783362938</v>
      </c>
      <c r="H62" s="70">
        <f t="shared" si="3"/>
        <v>0.31584810793245588</v>
      </c>
    </row>
    <row r="63" spans="3:8" x14ac:dyDescent="0.25">
      <c r="C63" s="81">
        <v>47</v>
      </c>
      <c r="D63" s="65" t="s">
        <v>177</v>
      </c>
      <c r="E63" s="65" t="s">
        <v>178</v>
      </c>
      <c r="F63" s="65">
        <v>20.128</v>
      </c>
      <c r="G63" s="65">
        <f t="shared" si="2"/>
        <v>0.34816361337371715</v>
      </c>
      <c r="H63" s="70">
        <f t="shared" si="3"/>
        <v>0.302531203791019</v>
      </c>
    </row>
    <row r="64" spans="3:8" x14ac:dyDescent="0.25">
      <c r="C64" s="81">
        <v>48</v>
      </c>
      <c r="D64" s="65" t="s">
        <v>99</v>
      </c>
      <c r="E64" s="65" t="s">
        <v>100</v>
      </c>
      <c r="F64" s="65">
        <v>18.905999999999999</v>
      </c>
      <c r="G64" s="65">
        <f t="shared" si="2"/>
        <v>0.32702609670327382</v>
      </c>
      <c r="H64" s="70">
        <f t="shared" si="3"/>
        <v>0.28416409672461268</v>
      </c>
    </row>
    <row r="65" spans="3:8" x14ac:dyDescent="0.25">
      <c r="C65" s="81">
        <v>49</v>
      </c>
      <c r="D65" s="65" t="s">
        <v>182</v>
      </c>
      <c r="E65" s="65" t="s">
        <v>183</v>
      </c>
      <c r="F65" s="65">
        <v>18.553000000000001</v>
      </c>
      <c r="G65" s="65">
        <f t="shared" si="2"/>
        <v>0.32092008738685285</v>
      </c>
      <c r="H65" s="70">
        <f t="shared" si="3"/>
        <v>0.27885837758022536</v>
      </c>
    </row>
    <row r="66" spans="3:8" ht="13" thickBot="1" x14ac:dyDescent="0.3">
      <c r="C66" s="86">
        <v>50</v>
      </c>
      <c r="D66" s="66" t="s">
        <v>150</v>
      </c>
      <c r="E66" s="66" t="s">
        <v>151</v>
      </c>
      <c r="F66" s="66">
        <v>18.405000000000001</v>
      </c>
      <c r="G66" s="66">
        <f t="shared" si="2"/>
        <v>0.31836006081792845</v>
      </c>
      <c r="H66" s="87">
        <f t="shared" si="3"/>
        <v>0.27663388343470313</v>
      </c>
    </row>
    <row r="67" spans="3:8" x14ac:dyDescent="0.25">
      <c r="C67" s="67" t="s">
        <v>269</v>
      </c>
      <c r="D67" s="68"/>
      <c r="E67" s="68"/>
      <c r="F67" s="69">
        <f>SUM(F12:F66)</f>
        <v>2895.9380000000001</v>
      </c>
      <c r="G67" s="69">
        <f t="shared" si="2"/>
        <v>50.09242041863353</v>
      </c>
      <c r="H67" s="74">
        <f t="shared" si="3"/>
        <v>43.527007613481516</v>
      </c>
    </row>
    <row r="68" spans="3:8" x14ac:dyDescent="0.25">
      <c r="C68" s="145" t="s">
        <v>270</v>
      </c>
      <c r="D68" s="146"/>
      <c r="E68" s="146"/>
      <c r="F68" s="63">
        <f>F69-F67</f>
        <v>2885.2520000000004</v>
      </c>
      <c r="G68" s="63">
        <f t="shared" si="2"/>
        <v>49.90757958136647</v>
      </c>
      <c r="H68" s="75">
        <f t="shared" si="3"/>
        <v>43.366393124028477</v>
      </c>
    </row>
    <row r="69" spans="3:8" x14ac:dyDescent="0.25">
      <c r="C69" s="145" t="s">
        <v>271</v>
      </c>
      <c r="D69" s="146"/>
      <c r="E69" s="146"/>
      <c r="F69" s="63">
        <f>F71-F70</f>
        <v>5781.1900000000005</v>
      </c>
      <c r="G69" s="63">
        <f t="shared" si="2"/>
        <v>100</v>
      </c>
      <c r="H69" s="75">
        <f t="shared" si="3"/>
        <v>86.893400737509992</v>
      </c>
    </row>
    <row r="70" spans="3:8" x14ac:dyDescent="0.25">
      <c r="C70" s="145" t="s">
        <v>272</v>
      </c>
      <c r="D70" s="146"/>
      <c r="E70" s="146"/>
      <c r="F70" s="63">
        <v>872.00800000000004</v>
      </c>
      <c r="G70" s="147"/>
      <c r="H70" s="75">
        <f t="shared" si="3"/>
        <v>13.106599262490009</v>
      </c>
    </row>
    <row r="71" spans="3:8" ht="13" thickBot="1" x14ac:dyDescent="0.3">
      <c r="C71" s="149" t="s">
        <v>273</v>
      </c>
      <c r="D71" s="150"/>
      <c r="E71" s="150"/>
      <c r="F71" s="71">
        <v>6653.1980000000003</v>
      </c>
      <c r="G71" s="148"/>
      <c r="H71" s="76">
        <f t="shared" si="3"/>
        <v>100</v>
      </c>
    </row>
  </sheetData>
  <mergeCells count="5">
    <mergeCell ref="C68:E68"/>
    <mergeCell ref="C69:E69"/>
    <mergeCell ref="C70:E70"/>
    <mergeCell ref="G70:G71"/>
    <mergeCell ref="C71:E7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71"/>
  <sheetViews>
    <sheetView topLeftCell="A43" workbookViewId="0">
      <selection activeCell="I50" sqref="I50"/>
    </sheetView>
  </sheetViews>
  <sheetFormatPr defaultColWidth="9.1796875" defaultRowHeight="12.5" x14ac:dyDescent="0.25"/>
  <cols>
    <col min="1" max="2" width="9.1796875" style="21"/>
    <col min="3" max="3" width="28.81640625" style="21" customWidth="1"/>
    <col min="4" max="16384" width="9.1796875" style="21"/>
  </cols>
  <sheetData>
    <row r="9" spans="1:6" x14ac:dyDescent="0.25">
      <c r="A9" s="58" t="s">
        <v>276</v>
      </c>
      <c r="B9" s="58"/>
      <c r="C9" s="58"/>
      <c r="D9" s="58"/>
      <c r="E9" s="58"/>
      <c r="F9" s="58"/>
    </row>
    <row r="10" spans="1:6" ht="13.5" thickBot="1" x14ac:dyDescent="0.35">
      <c r="A10" s="10"/>
      <c r="B10" s="10"/>
      <c r="C10" s="10"/>
      <c r="D10" s="10"/>
      <c r="E10" s="10"/>
      <c r="F10" s="10"/>
    </row>
    <row r="11" spans="1:6" x14ac:dyDescent="0.25">
      <c r="A11" s="95" t="s">
        <v>261</v>
      </c>
      <c r="B11" s="96" t="s">
        <v>262</v>
      </c>
      <c r="C11" s="96" t="s">
        <v>263</v>
      </c>
      <c r="D11" s="96" t="s">
        <v>264</v>
      </c>
      <c r="E11" s="96" t="s">
        <v>274</v>
      </c>
      <c r="F11" s="97" t="s">
        <v>275</v>
      </c>
    </row>
    <row r="12" spans="1:6" x14ac:dyDescent="0.25">
      <c r="A12" s="81">
        <v>1</v>
      </c>
      <c r="B12" s="65" t="s">
        <v>123</v>
      </c>
      <c r="C12" s="65" t="s">
        <v>347</v>
      </c>
      <c r="D12" s="65">
        <v>980.33699999999999</v>
      </c>
      <c r="E12" s="59">
        <f>D12/D$69*100</f>
        <v>63.501678005592701</v>
      </c>
      <c r="F12" s="91">
        <f t="shared" ref="F12:F36" si="0">D12/D$71*100</f>
        <v>32.220932002036449</v>
      </c>
    </row>
    <row r="13" spans="1:6" x14ac:dyDescent="0.25">
      <c r="A13" s="81">
        <v>2</v>
      </c>
      <c r="B13" s="65" t="s">
        <v>135</v>
      </c>
      <c r="C13" s="65" t="s">
        <v>348</v>
      </c>
      <c r="D13" s="65">
        <v>122.437</v>
      </c>
      <c r="E13" s="59">
        <f t="shared" ref="E13:E36" si="1">D13/D$69*100</f>
        <v>7.9309002414177519</v>
      </c>
      <c r="F13" s="91">
        <f t="shared" si="0"/>
        <v>4.0241613358807609</v>
      </c>
    </row>
    <row r="14" spans="1:6" x14ac:dyDescent="0.25">
      <c r="A14" s="81">
        <v>3</v>
      </c>
      <c r="B14" s="65" t="s">
        <v>200</v>
      </c>
      <c r="C14" s="65" t="s">
        <v>201</v>
      </c>
      <c r="D14" s="65">
        <v>105.991</v>
      </c>
      <c r="E14" s="59">
        <f t="shared" si="1"/>
        <v>6.8656047394832349</v>
      </c>
      <c r="F14" s="91">
        <f t="shared" si="0"/>
        <v>3.4836273687801698</v>
      </c>
    </row>
    <row r="15" spans="1:6" ht="14.5" x14ac:dyDescent="0.35">
      <c r="A15" s="81">
        <v>4</v>
      </c>
      <c r="B15" s="65" t="s">
        <v>202</v>
      </c>
      <c r="C15" t="s">
        <v>349</v>
      </c>
      <c r="D15" s="65">
        <v>44.753999999999998</v>
      </c>
      <c r="E15" s="59">
        <f t="shared" si="1"/>
        <v>2.8989562746915558</v>
      </c>
      <c r="F15" s="91">
        <f t="shared" si="0"/>
        <v>1.4709386576444012</v>
      </c>
    </row>
    <row r="16" spans="1:6" x14ac:dyDescent="0.25">
      <c r="A16" s="81">
        <v>5</v>
      </c>
      <c r="B16" s="65" t="s">
        <v>119</v>
      </c>
      <c r="C16" s="65" t="s">
        <v>120</v>
      </c>
      <c r="D16" s="65">
        <v>21.518999999999998</v>
      </c>
      <c r="E16" s="59">
        <f t="shared" si="1"/>
        <v>1.3939008820460201</v>
      </c>
      <c r="F16" s="91">
        <f t="shared" si="0"/>
        <v>0.70726927143606977</v>
      </c>
    </row>
    <row r="17" spans="1:6" x14ac:dyDescent="0.25">
      <c r="A17" s="81">
        <v>6</v>
      </c>
      <c r="B17" s="65" t="s">
        <v>124</v>
      </c>
      <c r="C17" s="65" t="s">
        <v>125</v>
      </c>
      <c r="D17" s="65">
        <v>18.699000000000002</v>
      </c>
      <c r="E17" s="59">
        <f t="shared" si="1"/>
        <v>1.2112343786132505</v>
      </c>
      <c r="F17" s="91">
        <f t="shared" si="0"/>
        <v>0.61458376813899673</v>
      </c>
    </row>
    <row r="18" spans="1:6" x14ac:dyDescent="0.25">
      <c r="A18" s="81">
        <v>7</v>
      </c>
      <c r="B18" s="65" t="s">
        <v>141</v>
      </c>
      <c r="C18" s="65" t="s">
        <v>142</v>
      </c>
      <c r="D18" s="65">
        <v>14.901</v>
      </c>
      <c r="E18" s="59">
        <f t="shared" si="1"/>
        <v>0.96521757718145573</v>
      </c>
      <c r="F18" s="91">
        <f t="shared" si="0"/>
        <v>0.48975414348570456</v>
      </c>
    </row>
    <row r="19" spans="1:6" x14ac:dyDescent="0.25">
      <c r="A19" s="81">
        <v>8</v>
      </c>
      <c r="B19" s="65" t="s">
        <v>158</v>
      </c>
      <c r="C19" s="65" t="s">
        <v>159</v>
      </c>
      <c r="D19" s="65">
        <v>13.076000000000001</v>
      </c>
      <c r="E19" s="59">
        <f t="shared" si="1"/>
        <v>0.84700255279677306</v>
      </c>
      <c r="F19" s="91">
        <f t="shared" si="0"/>
        <v>0.42977150394061292</v>
      </c>
    </row>
    <row r="20" spans="1:6" x14ac:dyDescent="0.25">
      <c r="A20" s="81">
        <v>9</v>
      </c>
      <c r="B20" s="65" t="s">
        <v>126</v>
      </c>
      <c r="C20" s="65" t="s">
        <v>127</v>
      </c>
      <c r="D20" s="65">
        <v>12.801</v>
      </c>
      <c r="E20" s="59">
        <f t="shared" si="1"/>
        <v>0.82918932994428673</v>
      </c>
      <c r="F20" s="91">
        <f t="shared" si="0"/>
        <v>0.42073302400916074</v>
      </c>
    </row>
    <row r="21" spans="1:6" x14ac:dyDescent="0.25">
      <c r="A21" s="81">
        <v>10</v>
      </c>
      <c r="B21" s="65" t="s">
        <v>210</v>
      </c>
      <c r="C21" s="65" t="s">
        <v>350</v>
      </c>
      <c r="D21" s="65">
        <v>7.4039999999999999</v>
      </c>
      <c r="E21" s="59">
        <f t="shared" si="1"/>
        <v>0.47959673454476204</v>
      </c>
      <c r="F21" s="91">
        <f t="shared" si="0"/>
        <v>0.24334874695444308</v>
      </c>
    </row>
    <row r="22" spans="1:6" x14ac:dyDescent="0.25">
      <c r="A22" s="81">
        <v>11</v>
      </c>
      <c r="B22" s="65" t="s">
        <v>167</v>
      </c>
      <c r="C22" s="65" t="s">
        <v>351</v>
      </c>
      <c r="D22" s="65">
        <v>7.1050000000000004</v>
      </c>
      <c r="E22" s="59">
        <f t="shared" si="1"/>
        <v>0.46022890315242221</v>
      </c>
      <c r="F22" s="91">
        <f t="shared" si="0"/>
        <v>0.2335214542289733</v>
      </c>
    </row>
    <row r="23" spans="1:6" x14ac:dyDescent="0.25">
      <c r="A23" s="81">
        <v>12</v>
      </c>
      <c r="B23" s="65" t="s">
        <v>168</v>
      </c>
      <c r="C23" s="65" t="s">
        <v>352</v>
      </c>
      <c r="D23" s="65">
        <v>5.7249999999999996</v>
      </c>
      <c r="E23" s="59">
        <f t="shared" si="1"/>
        <v>0.37083891211085396</v>
      </c>
      <c r="F23" s="91">
        <f t="shared" si="0"/>
        <v>0.18816471857295877</v>
      </c>
    </row>
    <row r="24" spans="1:6" x14ac:dyDescent="0.25">
      <c r="A24" s="81">
        <v>13</v>
      </c>
      <c r="B24" s="65" t="s">
        <v>172</v>
      </c>
      <c r="C24" s="65" t="s">
        <v>173</v>
      </c>
      <c r="D24" s="65">
        <v>5.7220000000000004</v>
      </c>
      <c r="E24" s="59">
        <f t="shared" si="1"/>
        <v>0.3706445860433723</v>
      </c>
      <c r="F24" s="91">
        <f t="shared" si="0"/>
        <v>0.18806611697370659</v>
      </c>
    </row>
    <row r="25" spans="1:6" x14ac:dyDescent="0.25">
      <c r="A25" s="81">
        <v>14</v>
      </c>
      <c r="B25" s="65" t="s">
        <v>162</v>
      </c>
      <c r="C25" s="65" t="s">
        <v>163</v>
      </c>
      <c r="D25" s="65">
        <v>5.3920000000000003</v>
      </c>
      <c r="E25" s="59">
        <f t="shared" si="1"/>
        <v>0.34926871862038855</v>
      </c>
      <c r="F25" s="91">
        <f t="shared" si="0"/>
        <v>0.17721994105596398</v>
      </c>
    </row>
    <row r="26" spans="1:6" x14ac:dyDescent="0.25">
      <c r="A26" s="81">
        <v>15</v>
      </c>
      <c r="B26" s="65" t="s">
        <v>207</v>
      </c>
      <c r="C26" s="65" t="s">
        <v>339</v>
      </c>
      <c r="D26" s="65">
        <v>5.3419999999999996</v>
      </c>
      <c r="E26" s="59">
        <f t="shared" si="1"/>
        <v>0.34602995082902738</v>
      </c>
      <c r="F26" s="91">
        <f t="shared" si="0"/>
        <v>0.17557658106842719</v>
      </c>
    </row>
    <row r="27" spans="1:6" x14ac:dyDescent="0.25">
      <c r="A27" s="81">
        <v>16</v>
      </c>
      <c r="B27" s="65" t="s">
        <v>153</v>
      </c>
      <c r="C27" s="65" t="s">
        <v>154</v>
      </c>
      <c r="D27" s="65">
        <v>5.2359999999999998</v>
      </c>
      <c r="E27" s="59">
        <f t="shared" si="1"/>
        <v>0.33916376311134172</v>
      </c>
      <c r="F27" s="91">
        <f t="shared" si="0"/>
        <v>0.17209265789484926</v>
      </c>
    </row>
    <row r="28" spans="1:6" x14ac:dyDescent="0.25">
      <c r="A28" s="81">
        <v>17</v>
      </c>
      <c r="B28" s="65" t="s">
        <v>155</v>
      </c>
      <c r="C28" s="65" t="s">
        <v>149</v>
      </c>
      <c r="D28" s="65">
        <v>5.202</v>
      </c>
      <c r="E28" s="59">
        <f t="shared" si="1"/>
        <v>0.33696140101321609</v>
      </c>
      <c r="F28" s="91">
        <f t="shared" si="0"/>
        <v>0.17097517310332427</v>
      </c>
    </row>
    <row r="29" spans="1:6" x14ac:dyDescent="0.25">
      <c r="A29" s="81">
        <v>18</v>
      </c>
      <c r="B29" s="65" t="s">
        <v>170</v>
      </c>
      <c r="C29" s="65" t="s">
        <v>353</v>
      </c>
      <c r="D29" s="65">
        <v>5.0709999999999997</v>
      </c>
      <c r="E29" s="59">
        <f t="shared" si="1"/>
        <v>0.32847582939984982</v>
      </c>
      <c r="F29" s="91">
        <f t="shared" si="0"/>
        <v>0.16666956993597798</v>
      </c>
    </row>
    <row r="30" spans="1:6" x14ac:dyDescent="0.25">
      <c r="A30" s="81">
        <v>19</v>
      </c>
      <c r="B30" s="65" t="s">
        <v>82</v>
      </c>
      <c r="C30" s="65" t="s">
        <v>83</v>
      </c>
      <c r="D30" s="65">
        <v>4.7910000000000004</v>
      </c>
      <c r="E30" s="59">
        <f t="shared" si="1"/>
        <v>0.31033872976822735</v>
      </c>
      <c r="F30" s="91">
        <f t="shared" si="0"/>
        <v>0.15746675400577215</v>
      </c>
    </row>
    <row r="31" spans="1:6" x14ac:dyDescent="0.25">
      <c r="A31" s="81">
        <v>20</v>
      </c>
      <c r="B31" s="65" t="s">
        <v>156</v>
      </c>
      <c r="C31" s="65" t="s">
        <v>157</v>
      </c>
      <c r="D31" s="65">
        <v>4.3719999999999999</v>
      </c>
      <c r="E31" s="59">
        <f t="shared" si="1"/>
        <v>0.28319785567662065</v>
      </c>
      <c r="F31" s="91">
        <f t="shared" si="0"/>
        <v>0.14369539731021411</v>
      </c>
    </row>
    <row r="32" spans="1:6" ht="14.5" x14ac:dyDescent="0.35">
      <c r="A32" s="81">
        <v>21</v>
      </c>
      <c r="B32" s="65" t="s">
        <v>187</v>
      </c>
      <c r="C32" t="s">
        <v>335</v>
      </c>
      <c r="D32" s="65">
        <v>4.3029999999999999</v>
      </c>
      <c r="E32" s="59">
        <f t="shared" si="1"/>
        <v>0.27872835612454228</v>
      </c>
      <c r="F32" s="91">
        <f t="shared" si="0"/>
        <v>0.14142756052741337</v>
      </c>
    </row>
    <row r="33" spans="1:6" x14ac:dyDescent="0.25">
      <c r="A33" s="81">
        <v>22</v>
      </c>
      <c r="B33" s="65" t="s">
        <v>223</v>
      </c>
      <c r="C33" s="65" t="s">
        <v>220</v>
      </c>
      <c r="D33" s="65">
        <v>4.2679999999999998</v>
      </c>
      <c r="E33" s="59">
        <f t="shared" si="1"/>
        <v>0.27646121867058943</v>
      </c>
      <c r="F33" s="91">
        <f t="shared" si="0"/>
        <v>0.14027720853613765</v>
      </c>
    </row>
    <row r="34" spans="1:6" x14ac:dyDescent="0.25">
      <c r="A34" s="81">
        <v>23</v>
      </c>
      <c r="B34" s="65" t="s">
        <v>217</v>
      </c>
      <c r="C34" s="65" t="s">
        <v>354</v>
      </c>
      <c r="D34" s="65">
        <v>4.0149999999999997</v>
      </c>
      <c r="E34" s="59">
        <f t="shared" si="1"/>
        <v>0.26007305364630195</v>
      </c>
      <c r="F34" s="91">
        <f t="shared" si="0"/>
        <v>0.13196180699920163</v>
      </c>
    </row>
    <row r="35" spans="1:6" x14ac:dyDescent="0.25">
      <c r="A35" s="81">
        <v>24</v>
      </c>
      <c r="B35" s="65" t="s">
        <v>161</v>
      </c>
      <c r="C35" s="65" t="s">
        <v>160</v>
      </c>
      <c r="D35" s="65">
        <v>3.3530000000000002</v>
      </c>
      <c r="E35" s="59">
        <f t="shared" si="1"/>
        <v>0.21719176808868007</v>
      </c>
      <c r="F35" s="91">
        <f t="shared" si="0"/>
        <v>0.11020372076421499</v>
      </c>
    </row>
    <row r="36" spans="1:6" ht="13" thickBot="1" x14ac:dyDescent="0.3">
      <c r="A36" s="82">
        <v>25</v>
      </c>
      <c r="B36" s="73" t="s">
        <v>193</v>
      </c>
      <c r="C36" s="73" t="s">
        <v>194</v>
      </c>
      <c r="D36" s="73">
        <v>3.35</v>
      </c>
      <c r="E36" s="98">
        <f t="shared" si="1"/>
        <v>0.21699744202119839</v>
      </c>
      <c r="F36" s="92">
        <f t="shared" si="0"/>
        <v>0.11010511916496278</v>
      </c>
    </row>
    <row r="37" spans="1:6" x14ac:dyDescent="0.25">
      <c r="A37" s="64"/>
    </row>
    <row r="38" spans="1:6" x14ac:dyDescent="0.25">
      <c r="A38" s="64"/>
    </row>
    <row r="39" spans="1:6" x14ac:dyDescent="0.25">
      <c r="A39" s="93" t="s">
        <v>277</v>
      </c>
      <c r="B39" s="88"/>
      <c r="C39" s="27"/>
      <c r="D39" s="89"/>
      <c r="E39" s="89"/>
      <c r="F39" s="89"/>
    </row>
    <row r="40" spans="1:6" ht="13.5" thickBot="1" x14ac:dyDescent="0.35">
      <c r="A40" s="94"/>
      <c r="B40" s="6"/>
      <c r="C40" s="49"/>
      <c r="D40" s="90"/>
      <c r="E40" s="90"/>
      <c r="F40" s="90"/>
    </row>
    <row r="41" spans="1:6" x14ac:dyDescent="0.25">
      <c r="A41" s="100" t="s">
        <v>261</v>
      </c>
      <c r="B41" s="101" t="s">
        <v>262</v>
      </c>
      <c r="C41" s="102" t="s">
        <v>263</v>
      </c>
      <c r="D41" s="103" t="s">
        <v>264</v>
      </c>
      <c r="E41" s="103" t="s">
        <v>274</v>
      </c>
      <c r="F41" s="104" t="s">
        <v>275</v>
      </c>
    </row>
    <row r="42" spans="1:6" x14ac:dyDescent="0.25">
      <c r="A42" s="81">
        <v>26</v>
      </c>
      <c r="B42" s="65" t="s">
        <v>219</v>
      </c>
      <c r="C42" s="65" t="s">
        <v>355</v>
      </c>
      <c r="D42" s="65">
        <v>3.25</v>
      </c>
      <c r="E42" s="59">
        <f>D42/D$69*100</f>
        <v>0.21051990643847604</v>
      </c>
      <c r="F42" s="91">
        <f>D42/D$71*100</f>
        <v>0.10681839918988925</v>
      </c>
    </row>
    <row r="43" spans="1:6" x14ac:dyDescent="0.25">
      <c r="A43" s="81">
        <v>27</v>
      </c>
      <c r="B43" s="65" t="s">
        <v>136</v>
      </c>
      <c r="C43" s="65" t="s">
        <v>137</v>
      </c>
      <c r="D43" s="65">
        <v>3.2410000000000001</v>
      </c>
      <c r="E43" s="59">
        <f t="shared" ref="E43:E68" si="2">D43/D$69*100</f>
        <v>0.20993692823603102</v>
      </c>
      <c r="F43" s="91">
        <f t="shared" ref="F43:F68" si="3">D43/D$71*100</f>
        <v>0.10652259439213264</v>
      </c>
    </row>
    <row r="44" spans="1:6" x14ac:dyDescent="0.25">
      <c r="A44" s="81">
        <v>28</v>
      </c>
      <c r="B44" s="65" t="s">
        <v>199</v>
      </c>
      <c r="C44" s="65" t="s">
        <v>356</v>
      </c>
      <c r="D44" s="65">
        <v>3.1560000000000001</v>
      </c>
      <c r="E44" s="59">
        <f t="shared" si="2"/>
        <v>0.20443102299071708</v>
      </c>
      <c r="F44" s="91">
        <f t="shared" si="3"/>
        <v>0.10372888241332015</v>
      </c>
    </row>
    <row r="45" spans="1:6" ht="13.5" x14ac:dyDescent="0.25">
      <c r="A45" s="81">
        <v>29</v>
      </c>
      <c r="B45" s="65" t="s">
        <v>185</v>
      </c>
      <c r="C45" s="118" t="s">
        <v>357</v>
      </c>
      <c r="D45" s="65">
        <v>2.8359999999999999</v>
      </c>
      <c r="E45" s="59">
        <f t="shared" si="2"/>
        <v>0.18370290912600556</v>
      </c>
      <c r="F45" s="91">
        <f t="shared" si="3"/>
        <v>9.3211378493084904E-2</v>
      </c>
    </row>
    <row r="46" spans="1:6" x14ac:dyDescent="0.25">
      <c r="A46" s="81">
        <v>30</v>
      </c>
      <c r="B46" s="65" t="s">
        <v>94</v>
      </c>
      <c r="C46" s="65" t="s">
        <v>95</v>
      </c>
      <c r="D46" s="65">
        <v>2.802</v>
      </c>
      <c r="E46" s="59">
        <f t="shared" si="2"/>
        <v>0.18150054702787996</v>
      </c>
      <c r="F46" s="91">
        <f t="shared" si="3"/>
        <v>9.2093893701559904E-2</v>
      </c>
    </row>
    <row r="47" spans="1:6" x14ac:dyDescent="0.25">
      <c r="A47" s="81">
        <v>31</v>
      </c>
      <c r="B47" s="65" t="s">
        <v>147</v>
      </c>
      <c r="C47" s="65" t="s">
        <v>148</v>
      </c>
      <c r="D47" s="65">
        <v>2.7210000000000001</v>
      </c>
      <c r="E47" s="59">
        <f t="shared" si="2"/>
        <v>0.17625374320587486</v>
      </c>
      <c r="F47" s="91">
        <f t="shared" si="3"/>
        <v>8.9431650521750367E-2</v>
      </c>
    </row>
    <row r="48" spans="1:6" x14ac:dyDescent="0.25">
      <c r="A48" s="81">
        <v>32</v>
      </c>
      <c r="B48" s="65" t="s">
        <v>118</v>
      </c>
      <c r="C48" s="65" t="s">
        <v>358</v>
      </c>
      <c r="D48" s="65">
        <v>2.5329999999999999</v>
      </c>
      <c r="E48" s="59">
        <f t="shared" si="2"/>
        <v>0.16407597631035686</v>
      </c>
      <c r="F48" s="91">
        <f t="shared" si="3"/>
        <v>8.325261696861215E-2</v>
      </c>
    </row>
    <row r="49" spans="1:6" x14ac:dyDescent="0.25">
      <c r="A49" s="81">
        <v>33</v>
      </c>
      <c r="B49" s="65" t="s">
        <v>171</v>
      </c>
      <c r="C49" s="65" t="s">
        <v>359</v>
      </c>
      <c r="D49" s="65">
        <v>2.4079999999999999</v>
      </c>
      <c r="E49" s="59">
        <f t="shared" si="2"/>
        <v>0.15597905683195393</v>
      </c>
      <c r="F49" s="91">
        <f t="shared" si="3"/>
        <v>7.9144216999770256E-2</v>
      </c>
    </row>
    <row r="50" spans="1:6" x14ac:dyDescent="0.25">
      <c r="A50" s="81">
        <v>34</v>
      </c>
      <c r="B50" s="65" t="s">
        <v>175</v>
      </c>
      <c r="C50" s="65" t="s">
        <v>176</v>
      </c>
      <c r="D50" s="65">
        <v>2.3610000000000002</v>
      </c>
      <c r="E50" s="59">
        <f t="shared" si="2"/>
        <v>0.15293461510807446</v>
      </c>
      <c r="F50" s="91">
        <f t="shared" si="3"/>
        <v>7.7599458611485705E-2</v>
      </c>
    </row>
    <row r="51" spans="1:6" x14ac:dyDescent="0.25">
      <c r="A51" s="81">
        <v>35</v>
      </c>
      <c r="B51" s="65" t="s">
        <v>143</v>
      </c>
      <c r="C51" s="65" t="s">
        <v>144</v>
      </c>
      <c r="D51" s="65">
        <v>2.3220000000000001</v>
      </c>
      <c r="E51" s="59">
        <f t="shared" si="2"/>
        <v>0.15040837623081271</v>
      </c>
      <c r="F51" s="91">
        <f t="shared" si="3"/>
        <v>7.6317637821207041E-2</v>
      </c>
    </row>
    <row r="52" spans="1:6" x14ac:dyDescent="0.25">
      <c r="A52" s="81">
        <v>36</v>
      </c>
      <c r="B52" s="65" t="s">
        <v>80</v>
      </c>
      <c r="C52" s="65" t="s">
        <v>81</v>
      </c>
      <c r="D52" s="65">
        <v>2.2000000000000002</v>
      </c>
      <c r="E52" s="59">
        <f t="shared" si="2"/>
        <v>0.14250578281989149</v>
      </c>
      <c r="F52" s="91">
        <f t="shared" si="3"/>
        <v>7.2307839451617339E-2</v>
      </c>
    </row>
    <row r="53" spans="1:6" x14ac:dyDescent="0.25">
      <c r="A53" s="81">
        <v>37</v>
      </c>
      <c r="B53" s="65" t="s">
        <v>166</v>
      </c>
      <c r="C53" s="65" t="s">
        <v>360</v>
      </c>
      <c r="D53" s="65">
        <v>2.1720000000000002</v>
      </c>
      <c r="E53" s="59">
        <f t="shared" si="2"/>
        <v>0.14069207285672924</v>
      </c>
      <c r="F53" s="91">
        <f t="shared" si="3"/>
        <v>7.1387557858596767E-2</v>
      </c>
    </row>
    <row r="54" spans="1:6" x14ac:dyDescent="0.25">
      <c r="A54" s="81">
        <v>38</v>
      </c>
      <c r="B54" s="65" t="s">
        <v>204</v>
      </c>
      <c r="C54" s="65" t="s">
        <v>361</v>
      </c>
      <c r="D54" s="65">
        <v>2.165</v>
      </c>
      <c r="E54" s="59">
        <f t="shared" si="2"/>
        <v>0.14023864536593866</v>
      </c>
      <c r="F54" s="91">
        <f t="shared" si="3"/>
        <v>7.1157487460341617E-2</v>
      </c>
    </row>
    <row r="55" spans="1:6" x14ac:dyDescent="0.25">
      <c r="A55" s="81">
        <v>39</v>
      </c>
      <c r="B55" s="65" t="s">
        <v>116</v>
      </c>
      <c r="C55" s="65" t="s">
        <v>117</v>
      </c>
      <c r="D55" s="65">
        <v>2.157</v>
      </c>
      <c r="E55" s="59">
        <f t="shared" si="2"/>
        <v>0.13972044251932086</v>
      </c>
      <c r="F55" s="91">
        <f t="shared" si="3"/>
        <v>7.0894549862335732E-2</v>
      </c>
    </row>
    <row r="56" spans="1:6" x14ac:dyDescent="0.25">
      <c r="A56" s="81">
        <v>40</v>
      </c>
      <c r="B56" s="65" t="s">
        <v>169</v>
      </c>
      <c r="C56" s="65" t="s">
        <v>362</v>
      </c>
      <c r="D56" s="65">
        <v>2.1139999999999999</v>
      </c>
      <c r="E56" s="59">
        <f t="shared" si="2"/>
        <v>0.13693510221875024</v>
      </c>
      <c r="F56" s="91">
        <f t="shared" si="3"/>
        <v>6.9481260273054124E-2</v>
      </c>
    </row>
    <row r="57" spans="1:6" x14ac:dyDescent="0.25">
      <c r="A57" s="81">
        <v>41</v>
      </c>
      <c r="B57" s="65" t="s">
        <v>197</v>
      </c>
      <c r="C57" s="65" t="s">
        <v>363</v>
      </c>
      <c r="D57" s="65">
        <v>1.9330000000000001</v>
      </c>
      <c r="E57" s="59">
        <f t="shared" si="2"/>
        <v>0.12521076281402282</v>
      </c>
      <c r="F57" s="91">
        <f t="shared" si="3"/>
        <v>6.3532297118171058E-2</v>
      </c>
    </row>
    <row r="58" spans="1:6" x14ac:dyDescent="0.25">
      <c r="A58" s="81">
        <v>42</v>
      </c>
      <c r="B58" s="65" t="s">
        <v>224</v>
      </c>
      <c r="C58" s="65" t="s">
        <v>225</v>
      </c>
      <c r="D58" s="65">
        <v>1.8140000000000001</v>
      </c>
      <c r="E58" s="59">
        <f t="shared" si="2"/>
        <v>0.11750249547058324</v>
      </c>
      <c r="F58" s="91">
        <f t="shared" si="3"/>
        <v>5.9621100347833578E-2</v>
      </c>
    </row>
    <row r="59" spans="1:6" x14ac:dyDescent="0.25">
      <c r="A59" s="81">
        <v>43</v>
      </c>
      <c r="B59" s="65" t="s">
        <v>152</v>
      </c>
      <c r="C59" s="65" t="s">
        <v>364</v>
      </c>
      <c r="D59" s="65">
        <v>1.788</v>
      </c>
      <c r="E59" s="59">
        <f t="shared" si="2"/>
        <v>0.11581833621907543</v>
      </c>
      <c r="F59" s="91">
        <f t="shared" si="3"/>
        <v>5.8766553154314456E-2</v>
      </c>
    </row>
    <row r="60" spans="1:6" x14ac:dyDescent="0.25">
      <c r="A60" s="81">
        <v>44</v>
      </c>
      <c r="B60" s="65" t="s">
        <v>112</v>
      </c>
      <c r="C60" s="65" t="s">
        <v>113</v>
      </c>
      <c r="D60" s="65">
        <v>1.716</v>
      </c>
      <c r="E60" s="59">
        <f t="shared" si="2"/>
        <v>0.11115451059951534</v>
      </c>
      <c r="F60" s="91">
        <f t="shared" si="3"/>
        <v>5.6400114772261527E-2</v>
      </c>
    </row>
    <row r="61" spans="1:6" x14ac:dyDescent="0.25">
      <c r="A61" s="81">
        <v>45</v>
      </c>
      <c r="B61" s="65" t="s">
        <v>85</v>
      </c>
      <c r="C61" s="65" t="s">
        <v>365</v>
      </c>
      <c r="D61" s="65">
        <v>1.7090000000000001</v>
      </c>
      <c r="E61" s="59">
        <f t="shared" si="2"/>
        <v>0.11070108310872478</v>
      </c>
      <c r="F61" s="91">
        <f t="shared" si="3"/>
        <v>5.6170044374006384E-2</v>
      </c>
    </row>
    <row r="62" spans="1:6" x14ac:dyDescent="0.25">
      <c r="A62" s="81">
        <v>46</v>
      </c>
      <c r="B62" s="65" t="s">
        <v>206</v>
      </c>
      <c r="C62" s="65" t="s">
        <v>328</v>
      </c>
      <c r="D62" s="65">
        <v>1.623</v>
      </c>
      <c r="E62" s="59">
        <f t="shared" si="2"/>
        <v>0.10513040250758358</v>
      </c>
      <c r="F62" s="91">
        <f t="shared" si="3"/>
        <v>5.3343465195443154E-2</v>
      </c>
    </row>
    <row r="63" spans="1:6" x14ac:dyDescent="0.25">
      <c r="A63" s="81">
        <v>47</v>
      </c>
      <c r="B63" s="65" t="s">
        <v>174</v>
      </c>
      <c r="C63" s="65" t="s">
        <v>366</v>
      </c>
      <c r="D63" s="65">
        <v>1.5089999999999999</v>
      </c>
      <c r="E63" s="59">
        <f t="shared" si="2"/>
        <v>9.7746011943280101E-2</v>
      </c>
      <c r="F63" s="91">
        <f t="shared" si="3"/>
        <v>4.9596604423859353E-2</v>
      </c>
    </row>
    <row r="64" spans="1:6" x14ac:dyDescent="0.25">
      <c r="A64" s="81">
        <v>48</v>
      </c>
      <c r="B64" s="65" t="s">
        <v>432</v>
      </c>
      <c r="C64" s="65" t="s">
        <v>433</v>
      </c>
      <c r="D64" s="65">
        <v>1.4239999999999999</v>
      </c>
      <c r="E64" s="59">
        <f t="shared" si="2"/>
        <v>9.2240106697966118E-2</v>
      </c>
      <c r="F64" s="91">
        <f t="shared" si="3"/>
        <v>4.6802892445046859E-2</v>
      </c>
    </row>
    <row r="65" spans="1:6" x14ac:dyDescent="0.25">
      <c r="A65" s="81">
        <v>49</v>
      </c>
      <c r="B65" s="65" t="s">
        <v>103</v>
      </c>
      <c r="C65" s="65" t="s">
        <v>104</v>
      </c>
      <c r="D65" s="65">
        <v>1.381</v>
      </c>
      <c r="E65" s="59">
        <f t="shared" si="2"/>
        <v>8.945476639739551E-2</v>
      </c>
      <c r="F65" s="91">
        <f t="shared" si="3"/>
        <v>4.5389602855765251E-2</v>
      </c>
    </row>
    <row r="66" spans="1:6" x14ac:dyDescent="0.25">
      <c r="A66" s="81">
        <v>50</v>
      </c>
      <c r="B66" s="65" t="s">
        <v>145</v>
      </c>
      <c r="C66" s="65" t="s">
        <v>146</v>
      </c>
      <c r="D66" s="65">
        <v>1.37</v>
      </c>
      <c r="E66" s="59">
        <f t="shared" si="2"/>
        <v>8.8742237483296058E-2</v>
      </c>
      <c r="F66" s="91">
        <f t="shared" si="3"/>
        <v>4.5028063658507166E-2</v>
      </c>
    </row>
    <row r="67" spans="1:6" x14ac:dyDescent="0.25">
      <c r="A67" s="151" t="s">
        <v>278</v>
      </c>
      <c r="B67" s="152"/>
      <c r="C67" s="152"/>
      <c r="D67" s="99">
        <f>SUM(D12:D66)</f>
        <v>1469.8709999999999</v>
      </c>
      <c r="E67" s="59">
        <f t="shared" si="2"/>
        <v>95.211417045116676</v>
      </c>
      <c r="F67" s="91">
        <f t="shared" si="3"/>
        <v>48.310543764812827</v>
      </c>
    </row>
    <row r="68" spans="1:6" x14ac:dyDescent="0.25">
      <c r="A68" s="153" t="s">
        <v>279</v>
      </c>
      <c r="B68" s="154"/>
      <c r="C68" s="154"/>
      <c r="D68" s="99">
        <f>D69-D67</f>
        <v>73.926000000000158</v>
      </c>
      <c r="E68" s="59">
        <f t="shared" si="2"/>
        <v>4.788582954883327</v>
      </c>
      <c r="F68" s="91">
        <f t="shared" si="3"/>
        <v>2.4297406087728524</v>
      </c>
    </row>
    <row r="69" spans="1:6" x14ac:dyDescent="0.25">
      <c r="A69" s="159" t="s">
        <v>280</v>
      </c>
      <c r="B69" s="160"/>
      <c r="C69" s="161"/>
      <c r="D69" s="99">
        <f>D71-D70</f>
        <v>1543.797</v>
      </c>
      <c r="E69" s="59">
        <f>D69/D$69*100</f>
        <v>100</v>
      </c>
      <c r="F69" s="91">
        <f>D69/D$71*100</f>
        <v>50.740284373585688</v>
      </c>
    </row>
    <row r="70" spans="1:6" x14ac:dyDescent="0.25">
      <c r="A70" s="153" t="s">
        <v>281</v>
      </c>
      <c r="B70" s="154"/>
      <c r="C70" s="154"/>
      <c r="D70" s="99">
        <v>1498.75</v>
      </c>
      <c r="E70" s="155"/>
      <c r="F70" s="91">
        <f>D70/D$71*100</f>
        <v>49.259715626414319</v>
      </c>
    </row>
    <row r="71" spans="1:6" ht="13" thickBot="1" x14ac:dyDescent="0.3">
      <c r="A71" s="157" t="s">
        <v>282</v>
      </c>
      <c r="B71" s="158"/>
      <c r="C71" s="158"/>
      <c r="D71" s="105">
        <v>3042.547</v>
      </c>
      <c r="E71" s="156"/>
      <c r="F71" s="92">
        <f>D71/D$71*100</f>
        <v>100</v>
      </c>
    </row>
  </sheetData>
  <mergeCells count="6">
    <mergeCell ref="A67:C67"/>
    <mergeCell ref="A68:C68"/>
    <mergeCell ref="A70:C70"/>
    <mergeCell ref="E70:E71"/>
    <mergeCell ref="A71:C71"/>
    <mergeCell ref="A69:C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Revision</vt:lpstr>
      <vt:lpstr>Table 1.0</vt:lpstr>
      <vt:lpstr>Table 2.1</vt:lpstr>
      <vt:lpstr>Table 2.2</vt:lpstr>
      <vt:lpstr>Table 2.3</vt:lpstr>
      <vt:lpstr>Table 3.1</vt:lpstr>
      <vt:lpstr>Table 3.2</vt:lpstr>
      <vt:lpstr>Table 4.1</vt:lpstr>
      <vt:lpstr>Table 4.2</vt:lpstr>
      <vt:lpstr>Table B</vt:lpstr>
      <vt:lpstr>Table C1</vt:lpstr>
      <vt:lpstr>Table C2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mogotsi morewanare</dc:creator>
  <cp:lastModifiedBy>Kefilwe Buthani</cp:lastModifiedBy>
  <dcterms:created xsi:type="dcterms:W3CDTF">2025-03-07T08:08:55Z</dcterms:created>
  <dcterms:modified xsi:type="dcterms:W3CDTF">2025-03-28T12:31:36Z</dcterms:modified>
</cp:coreProperties>
</file>